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njic\Desktop\FINANCIJSKI PLANOVI\2021-2023\2021\"/>
    </mc:Choice>
  </mc:AlternateContent>
  <xr:revisionPtr revIDLastSave="0" documentId="8_{C2D0F309-088D-404C-A553-B808D4A83732}" xr6:coauthVersionLast="36" xr6:coauthVersionMax="36" xr10:uidLastSave="{00000000-0000-0000-0000-000000000000}"/>
  <bookViews>
    <workbookView xWindow="480" yWindow="120" windowWidth="24240" windowHeight="12585" xr2:uid="{00000000-000D-0000-FFFF-FFFF00000000}"/>
  </bookViews>
  <sheets>
    <sheet name="REBALANS FINANCIJSK 2021" sheetId="1" r:id="rId1"/>
  </sheets>
  <calcPr calcId="191029"/>
</workbook>
</file>

<file path=xl/calcChain.xml><?xml version="1.0" encoding="utf-8"?>
<calcChain xmlns="http://schemas.openxmlformats.org/spreadsheetml/2006/main">
  <c r="E16" i="1" l="1"/>
  <c r="E15" i="1"/>
  <c r="E21" i="1"/>
  <c r="E86" i="1"/>
  <c r="D86" i="1"/>
  <c r="E28" i="1"/>
  <c r="E30" i="1"/>
  <c r="E32" i="1"/>
  <c r="E33" i="1"/>
  <c r="E38" i="1"/>
  <c r="E45" i="1"/>
  <c r="E55" i="1"/>
  <c r="E84" i="1"/>
  <c r="E78" i="1"/>
  <c r="E76" i="1"/>
  <c r="E75" i="1"/>
  <c r="E74" i="1" s="1"/>
  <c r="E63" i="1"/>
  <c r="E62" i="1" s="1"/>
  <c r="E85" i="1"/>
  <c r="E83" i="1"/>
  <c r="E82" i="1"/>
  <c r="E81" i="1"/>
  <c r="E80" i="1"/>
  <c r="E79" i="1"/>
  <c r="E77" i="1"/>
  <c r="E72" i="1"/>
  <c r="E71" i="1"/>
  <c r="E68" i="1"/>
  <c r="E69" i="1"/>
  <c r="E70" i="1"/>
  <c r="E73" i="1"/>
  <c r="E67" i="1"/>
  <c r="E66" i="1"/>
  <c r="E65" i="1"/>
  <c r="E64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7" i="1"/>
  <c r="E36" i="1"/>
  <c r="E35" i="1"/>
  <c r="E34" i="1"/>
  <c r="E31" i="1"/>
  <c r="E29" i="1"/>
  <c r="E27" i="1"/>
  <c r="E26" i="1"/>
  <c r="E25" i="1"/>
  <c r="E24" i="1"/>
  <c r="D24" i="1"/>
  <c r="D23" i="1"/>
  <c r="E23" i="1" l="1"/>
  <c r="D72" i="1"/>
  <c r="D71" i="1"/>
  <c r="C72" i="1"/>
  <c r="C71" i="1"/>
  <c r="E20" i="1" l="1"/>
  <c r="E19" i="1"/>
  <c r="E18" i="1"/>
  <c r="E17" i="1"/>
  <c r="E14" i="1"/>
  <c r="E13" i="1"/>
  <c r="E12" i="1"/>
  <c r="E11" i="1"/>
  <c r="E10" i="1"/>
  <c r="C62" i="1" l="1"/>
  <c r="D21" i="1" l="1"/>
  <c r="C21" i="1"/>
  <c r="C69" i="1"/>
  <c r="C68" i="1" s="1"/>
  <c r="C84" i="1"/>
  <c r="C78" i="1"/>
  <c r="C76" i="1"/>
  <c r="C63" i="1"/>
  <c r="C55" i="1"/>
  <c r="C45" i="1"/>
  <c r="C38" i="1"/>
  <c r="C33" i="1"/>
  <c r="C30" i="1"/>
  <c r="C28" i="1"/>
  <c r="C24" i="1"/>
  <c r="C32" i="1" l="1"/>
  <c r="C86" i="1"/>
  <c r="C75" i="1"/>
  <c r="C23" i="1" l="1"/>
  <c r="C74" i="1"/>
</calcChain>
</file>

<file path=xl/sharedStrings.xml><?xml version="1.0" encoding="utf-8"?>
<sst xmlns="http://schemas.openxmlformats.org/spreadsheetml/2006/main" count="186" uniqueCount="89">
  <si>
    <t>Plaće za zaposlene</t>
  </si>
  <si>
    <t>Materijalni rashodi</t>
  </si>
  <si>
    <t>Službena putovanja</t>
  </si>
  <si>
    <t>Stručno usavršavanje zaposlenika</t>
  </si>
  <si>
    <t>Materijal i sirovine</t>
  </si>
  <si>
    <t>Energija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</si>
  <si>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</si>
  <si>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</si>
  <si>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</si>
  <si>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</si>
  <si>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</si>
  <si>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</si>
  <si>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</si>
  <si>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</si>
  <si>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</si>
  <si>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</si>
  <si>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</si>
  <si>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</si>
  <si>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</si>
  <si>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Financijski rashodi</t>
  </si>
  <si>
    <t>Zatezne kamate</t>
  </si>
  <si>
    <t>Ostali nespomenuti financijski rashodi</t>
  </si>
  <si>
    <t>Poslovni objekti</t>
  </si>
  <si>
    <t>Uredska oprema i namještaj</t>
  </si>
  <si>
    <t xml:space="preserve">Knjige </t>
  </si>
  <si>
    <t>Ostali nesp. rashodi poslovanja</t>
  </si>
  <si>
    <t>Mat. i dijel. za tek. Invest. održavanje</t>
  </si>
  <si>
    <t>Sitni inventar</t>
  </si>
  <si>
    <t>Rashodi za nabavu dugotrajne imovine</t>
  </si>
  <si>
    <t>Plaće za prek. rad</t>
  </si>
  <si>
    <t>Bankarske usluge</t>
  </si>
  <si>
    <t>Plaće za posebne uvj.rada</t>
  </si>
  <si>
    <t>Ostali rashodi za zaposlene</t>
  </si>
  <si>
    <t>Naknade troškova zaposlenima</t>
  </si>
  <si>
    <t>Naknade za prijevoz</t>
  </si>
  <si>
    <t>Rashodi za materijal i energiju</t>
  </si>
  <si>
    <t>Rashodi za usluge</t>
  </si>
  <si>
    <t>Ostali nes.rashodi</t>
  </si>
  <si>
    <t>Ostali fin.rashodi</t>
  </si>
  <si>
    <t>Građevinski objekti</t>
  </si>
  <si>
    <t>Postrojenja i oprema</t>
  </si>
  <si>
    <t>Medicinska i lab.oprema</t>
  </si>
  <si>
    <t>Uredski mat. i ostali mat. rashodi</t>
  </si>
  <si>
    <t>Pristojbe i naknade</t>
  </si>
  <si>
    <t>RASHODI</t>
  </si>
  <si>
    <t>PRIHODI</t>
  </si>
  <si>
    <t>UKUPNO</t>
  </si>
  <si>
    <t>Komunikacijska oprema</t>
  </si>
  <si>
    <t>Ostale naknade troškova</t>
  </si>
  <si>
    <t>Stambeni objekti</t>
  </si>
  <si>
    <t>Dop.za obv.zdr.osig.</t>
  </si>
  <si>
    <t>Predsjednica Školskog odbora</t>
  </si>
  <si>
    <t>Marina Bilić,dipl.ing.</t>
  </si>
  <si>
    <t>KLASA:</t>
  </si>
  <si>
    <t>URBROJ:</t>
  </si>
  <si>
    <t>RKPD:16682</t>
  </si>
  <si>
    <t>Prihodi od kamata</t>
  </si>
  <si>
    <t>Sportska oprema</t>
  </si>
  <si>
    <t>Prihodi od pruženih usluga</t>
  </si>
  <si>
    <t>OIB 24358183101</t>
  </si>
  <si>
    <t>Školski odbor/stručni ispiti</t>
  </si>
  <si>
    <t>RASHODI ZA NABAVU NEFINANCIJSKE IMOVINE</t>
  </si>
  <si>
    <t>REBALANS FINANCIJSKOG PLANA 2021</t>
  </si>
  <si>
    <t>RASHODI ZA ZAPOSLENE</t>
  </si>
  <si>
    <t>PLAĆA (BRUTO)</t>
  </si>
  <si>
    <t>Negativne tačajne razlike</t>
  </si>
  <si>
    <t xml:space="preserve">Oprema za održavanje </t>
  </si>
  <si>
    <t>Naknada građanima-udžbenici</t>
  </si>
  <si>
    <t>NAKNADE GRAĐANIMA</t>
  </si>
  <si>
    <t>Ostale naknade građanima i kućanistvima iz proračuna</t>
  </si>
  <si>
    <t>Tekući prijenosi između proračunskih korisnika istog proračuna-TIME</t>
  </si>
  <si>
    <t>PLAN 2021</t>
  </si>
  <si>
    <t>VIŠAK PRIHODA</t>
  </si>
  <si>
    <t>Korisnik proračuna SŠ : XV.GIMNAZIJA, Zagreb, Jordanovac 8</t>
  </si>
  <si>
    <t>Tekuće pomoći proračunskim korisnicima iz proračuna koji im nije nadležan</t>
  </si>
  <si>
    <t>Prihodi od pozitivnih tečajnih razlika</t>
  </si>
  <si>
    <t>Ostali nespomenuti prihodi-Školarine</t>
  </si>
  <si>
    <t>Prihodi iz nadležnog proračuna za financiranje rashoda poslovanja</t>
  </si>
  <si>
    <t>Prihodi iz nadležnog proračuna za financiranje rashoda za nabavu nefinancijske imovine</t>
  </si>
  <si>
    <t>Ravnateljica</t>
  </si>
  <si>
    <t>Ljiljana Crnković.prof.</t>
  </si>
  <si>
    <t>Ostali rashodi</t>
  </si>
  <si>
    <t>Tekuće donacije</t>
  </si>
  <si>
    <t>Tekuće donacije građanima</t>
  </si>
  <si>
    <t xml:space="preserve">  Tekuće donacije(SISAK-PETRINJA)</t>
  </si>
  <si>
    <t>UKUPNO REBALANS 2021</t>
  </si>
  <si>
    <t>U Zagrebu, 28.01.2021.</t>
  </si>
  <si>
    <t>003-06/21-01/04</t>
  </si>
  <si>
    <t>251-94-08-21-3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</si>
</sst>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indexed="8"/>
      <name val="MS Sans Serif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9" fillId="0" borderId="0"/>
    <xf numFmtId="0" fontId="15" fillId="4" borderId="1" applyNumberFormat="0" applyFont="0" applyAlignment="0" applyProtection="0"/>
    <xf numFmtId="0" fontId="22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" fillId="4" borderId="1" applyNumberFormat="0" applyFont="0" applyAlignment="0" applyProtection="0"/>
  </cellStyleXfs>
  <cellXfs count="101">
    <xf numFmtId="0" fontId="0" fillId="0" borderId="0" xfId="0"/>
    <xf numFmtId="4" fontId="0" fillId="0" borderId="0" xfId="0" applyNumberFormat="1"/>
    <xf numFmtId="0" fontId="21" fillId="0" borderId="0" xfId="1" applyFont="1" applyFill="1" applyBorder="1" applyAlignment="1">
      <alignment horizontal="left"/>
    </xf>
    <xf numFmtId="0" fontId="25" fillId="0" borderId="0" xfId="0" applyFont="1"/>
    <xf numFmtId="0" fontId="21" fillId="0" borderId="0" xfId="1" applyFont="1" applyFill="1" applyBorder="1" applyAlignment="1">
      <alignment horizontal="center"/>
    </xf>
    <xf numFmtId="0" fontId="26" fillId="0" borderId="0" xfId="0" applyFont="1"/>
    <xf numFmtId="0" fontId="28" fillId="0" borderId="0" xfId="1" applyFont="1" applyBorder="1" applyAlignment="1">
      <alignment horizontal="center"/>
    </xf>
    <xf numFmtId="0" fontId="28" fillId="0" borderId="0" xfId="1" applyFont="1" applyBorder="1" applyAlignment="1">
      <alignment horizontal="left"/>
    </xf>
    <xf numFmtId="0" fontId="28" fillId="0" borderId="0" xfId="1" applyFont="1" applyFill="1" applyBorder="1" applyAlignment="1">
      <alignment horizontal="left"/>
    </xf>
    <xf numFmtId="0" fontId="28" fillId="0" borderId="0" xfId="1" applyFont="1" applyFill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35" fillId="0" borderId="0" xfId="1" applyNumberFormat="1" applyFont="1" applyFill="1" applyBorder="1" applyAlignment="1" applyProtection="1"/>
    <xf numFmtId="0" fontId="36" fillId="0" borderId="0" xfId="0" applyFont="1"/>
    <xf numFmtId="0" fontId="36" fillId="19" borderId="0" xfId="0" applyFont="1" applyFill="1"/>
    <xf numFmtId="0" fontId="20" fillId="18" borderId="10" xfId="38" applyFont="1" applyFill="1" applyBorder="1" applyAlignment="1">
      <alignment horizontal="center"/>
    </xf>
    <xf numFmtId="3" fontId="25" fillId="18" borderId="10" xfId="0" applyNumberFormat="1" applyFont="1" applyFill="1" applyBorder="1"/>
    <xf numFmtId="3" fontId="24" fillId="19" borderId="10" xfId="1" applyNumberFormat="1" applyFont="1" applyFill="1" applyBorder="1" applyAlignment="1">
      <alignment horizontal="right"/>
    </xf>
    <xf numFmtId="3" fontId="37" fillId="19" borderId="10" xfId="1" applyNumberFormat="1" applyFont="1" applyFill="1" applyBorder="1" applyAlignment="1">
      <alignment horizontal="right"/>
    </xf>
    <xf numFmtId="0" fontId="37" fillId="0" borderId="10" xfId="38" applyFont="1" applyFill="1" applyBorder="1" applyAlignment="1">
      <alignment horizontal="center" wrapText="1"/>
    </xf>
    <xf numFmtId="0" fontId="24" fillId="19" borderId="10" xfId="1" applyFont="1" applyFill="1" applyBorder="1" applyAlignment="1">
      <alignment horizontal="center"/>
    </xf>
    <xf numFmtId="0" fontId="24" fillId="0" borderId="10" xfId="1" applyFont="1" applyFill="1" applyBorder="1" applyAlignment="1">
      <alignment horizontal="center"/>
    </xf>
    <xf numFmtId="0" fontId="37" fillId="0" borderId="10" xfId="38" applyFont="1" applyBorder="1" applyAlignment="1">
      <alignment horizontal="center"/>
    </xf>
    <xf numFmtId="0" fontId="24" fillId="0" borderId="10" xfId="38" applyFont="1" applyBorder="1" applyAlignment="1">
      <alignment horizontal="center"/>
    </xf>
    <xf numFmtId="0" fontId="38" fillId="0" borderId="0" xfId="1" applyFont="1" applyBorder="1" applyAlignment="1">
      <alignment horizontal="left"/>
    </xf>
    <xf numFmtId="0" fontId="39" fillId="18" borderId="10" xfId="38" applyFont="1" applyFill="1" applyBorder="1" applyAlignment="1">
      <alignment horizontal="left" wrapText="1"/>
    </xf>
    <xf numFmtId="0" fontId="29" fillId="0" borderId="0" xfId="0" applyFont="1"/>
    <xf numFmtId="0" fontId="40" fillId="0" borderId="0" xfId="0" applyFont="1" applyAlignment="1">
      <alignment horizontal="center"/>
    </xf>
    <xf numFmtId="3" fontId="29" fillId="0" borderId="10" xfId="0" applyNumberFormat="1" applyFont="1" applyBorder="1"/>
    <xf numFmtId="3" fontId="30" fillId="0" borderId="10" xfId="1" applyNumberFormat="1" applyFont="1" applyBorder="1"/>
    <xf numFmtId="4" fontId="31" fillId="0" borderId="0" xfId="0" applyNumberFormat="1" applyFont="1"/>
    <xf numFmtId="0" fontId="33" fillId="0" borderId="0" xfId="0" applyFont="1" applyAlignment="1">
      <alignment wrapText="1"/>
    </xf>
    <xf numFmtId="0" fontId="41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4" fontId="24" fillId="19" borderId="10" xfId="1" applyNumberFormat="1" applyFont="1" applyFill="1" applyBorder="1" applyAlignment="1">
      <alignment horizontal="right"/>
    </xf>
    <xf numFmtId="4" fontId="24" fillId="0" borderId="10" xfId="1" applyNumberFormat="1" applyFont="1" applyFill="1" applyBorder="1" applyAlignment="1">
      <alignment horizontal="right"/>
    </xf>
    <xf numFmtId="4" fontId="37" fillId="0" borderId="10" xfId="1" applyNumberFormat="1" applyFont="1" applyFill="1" applyBorder="1" applyAlignment="1">
      <alignment horizontal="right"/>
    </xf>
    <xf numFmtId="4" fontId="26" fillId="0" borderId="0" xfId="0" applyNumberFormat="1" applyFont="1"/>
    <xf numFmtId="4" fontId="28" fillId="0" borderId="0" xfId="1" applyNumberFormat="1" applyFont="1" applyBorder="1" applyAlignment="1">
      <alignment horizontal="left"/>
    </xf>
    <xf numFmtId="4" fontId="28" fillId="0" borderId="0" xfId="1" applyNumberFormat="1" applyFont="1" applyFill="1" applyBorder="1" applyAlignment="1">
      <alignment horizontal="left"/>
    </xf>
    <xf numFmtId="4" fontId="21" fillId="0" borderId="0" xfId="1" applyNumberFormat="1" applyFont="1" applyFill="1" applyBorder="1" applyAlignment="1">
      <alignment horizontal="left"/>
    </xf>
    <xf numFmtId="4" fontId="0" fillId="0" borderId="0" xfId="0" applyNumberFormat="1"/>
    <xf numFmtId="4" fontId="37" fillId="0" borderId="10" xfId="1" applyNumberFormat="1" applyFont="1" applyBorder="1" applyAlignment="1">
      <alignment horizontal="right" vertical="center" wrapText="1"/>
    </xf>
    <xf numFmtId="3" fontId="20" fillId="0" borderId="0" xfId="1" applyNumberFormat="1" applyFont="1" applyBorder="1" applyAlignment="1">
      <alignment horizontal="left"/>
    </xf>
    <xf numFmtId="3" fontId="21" fillId="0" borderId="0" xfId="1" applyNumberFormat="1" applyFont="1" applyBorder="1"/>
    <xf numFmtId="3" fontId="21" fillId="0" borderId="0" xfId="1" applyNumberFormat="1" applyFont="1"/>
    <xf numFmtId="4" fontId="26" fillId="0" borderId="10" xfId="0" applyNumberFormat="1" applyFont="1" applyBorder="1"/>
    <xf numFmtId="49" fontId="25" fillId="0" borderId="10" xfId="0" applyNumberFormat="1" applyFont="1" applyBorder="1"/>
    <xf numFmtId="3" fontId="25" fillId="0" borderId="10" xfId="0" applyNumberFormat="1" applyFont="1" applyBorder="1"/>
    <xf numFmtId="0" fontId="43" fillId="0" borderId="10" xfId="38" applyFont="1" applyFill="1" applyBorder="1" applyAlignment="1">
      <alignment horizontal="center" wrapText="1"/>
    </xf>
    <xf numFmtId="3" fontId="43" fillId="19" borderId="10" xfId="1" applyNumberFormat="1" applyFont="1" applyFill="1" applyBorder="1" applyAlignment="1">
      <alignment horizontal="right"/>
    </xf>
    <xf numFmtId="4" fontId="43" fillId="0" borderId="10" xfId="1" applyNumberFormat="1" applyFont="1" applyFill="1" applyBorder="1" applyAlignment="1">
      <alignment horizontal="right"/>
    </xf>
    <xf numFmtId="49" fontId="42" fillId="0" borderId="10" xfId="0" applyNumberFormat="1" applyFont="1" applyBorder="1"/>
    <xf numFmtId="3" fontId="42" fillId="0" borderId="10" xfId="0" applyNumberFormat="1" applyFont="1" applyBorder="1"/>
    <xf numFmtId="3" fontId="26" fillId="0" borderId="0" xfId="0" applyNumberFormat="1" applyFont="1"/>
    <xf numFmtId="0" fontId="43" fillId="0" borderId="10" xfId="1" applyFont="1" applyFill="1" applyBorder="1" applyAlignment="1">
      <alignment horizontal="center"/>
    </xf>
    <xf numFmtId="3" fontId="43" fillId="0" borderId="10" xfId="1" applyNumberFormat="1" applyFont="1" applyFill="1" applyBorder="1" applyAlignment="1">
      <alignment horizontal="right"/>
    </xf>
    <xf numFmtId="0" fontId="43" fillId="0" borderId="10" xfId="38" applyFont="1" applyBorder="1" applyAlignment="1">
      <alignment horizontal="center"/>
    </xf>
    <xf numFmtId="0" fontId="43" fillId="19" borderId="10" xfId="1" applyFont="1" applyFill="1" applyBorder="1" applyAlignment="1">
      <alignment horizontal="center" vertical="center"/>
    </xf>
    <xf numFmtId="4" fontId="43" fillId="19" borderId="10" xfId="1" applyNumberFormat="1" applyFont="1" applyFill="1" applyBorder="1" applyAlignment="1">
      <alignment horizontal="center" vertical="center"/>
    </xf>
    <xf numFmtId="3" fontId="43" fillId="19" borderId="10" xfId="1" applyNumberFormat="1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37" fillId="0" borderId="10" xfId="38" applyFont="1" applyFill="1" applyBorder="1" applyAlignment="1">
      <alignment horizontal="left" wrapText="1"/>
    </xf>
    <xf numFmtId="4" fontId="37" fillId="0" borderId="10" xfId="38" applyNumberFormat="1" applyFont="1" applyFill="1" applyBorder="1" applyAlignment="1">
      <alignment horizontal="left" wrapText="1"/>
    </xf>
    <xf numFmtId="0" fontId="43" fillId="0" borderId="10" xfId="38" applyFont="1" applyFill="1" applyBorder="1" applyAlignment="1">
      <alignment horizontal="left" wrapText="1"/>
    </xf>
    <xf numFmtId="0" fontId="37" fillId="19" borderId="10" xfId="1" applyFont="1" applyFill="1" applyBorder="1" applyAlignment="1">
      <alignment horizontal="left" wrapText="1"/>
    </xf>
    <xf numFmtId="0" fontId="43" fillId="0" borderId="10" xfId="1" applyFont="1" applyFill="1" applyBorder="1" applyAlignment="1">
      <alignment horizontal="left" wrapText="1"/>
    </xf>
    <xf numFmtId="0" fontId="37" fillId="0" borderId="10" xfId="38" applyFont="1" applyBorder="1" applyAlignment="1">
      <alignment horizontal="left" wrapText="1"/>
    </xf>
    <xf numFmtId="0" fontId="43" fillId="0" borderId="10" xfId="38" applyFont="1" applyBorder="1" applyAlignment="1">
      <alignment horizontal="left" wrapText="1"/>
    </xf>
    <xf numFmtId="0" fontId="24" fillId="0" borderId="10" xfId="1" applyFont="1" applyFill="1" applyBorder="1" applyAlignment="1">
      <alignment horizontal="left" wrapText="1"/>
    </xf>
    <xf numFmtId="4" fontId="43" fillId="0" borderId="10" xfId="1" applyNumberFormat="1" applyFont="1" applyFill="1" applyBorder="1" applyAlignment="1">
      <alignment horizontal="left" wrapText="1"/>
    </xf>
    <xf numFmtId="0" fontId="43" fillId="19" borderId="10" xfId="1" applyFont="1" applyFill="1" applyBorder="1" applyAlignment="1">
      <alignment horizontal="left" vertical="center" wrapText="1"/>
    </xf>
    <xf numFmtId="0" fontId="26" fillId="0" borderId="11" xfId="0" applyFont="1" applyBorder="1" applyAlignment="1">
      <alignment wrapText="1"/>
    </xf>
    <xf numFmtId="3" fontId="21" fillId="0" borderId="11" xfId="1" applyNumberFormat="1" applyFont="1" applyBorder="1" applyAlignment="1">
      <alignment wrapText="1"/>
    </xf>
    <xf numFmtId="3" fontId="44" fillId="0" borderId="0" xfId="1" applyNumberFormat="1" applyFont="1" applyBorder="1"/>
    <xf numFmtId="0" fontId="43" fillId="0" borderId="10" xfId="38" applyFont="1" applyBorder="1" applyAlignment="1">
      <alignment horizontal="center" vertical="center"/>
    </xf>
    <xf numFmtId="0" fontId="43" fillId="0" borderId="10" xfId="38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/>
    </xf>
    <xf numFmtId="0" fontId="27" fillId="0" borderId="10" xfId="1" applyNumberFormat="1" applyFont="1" applyFill="1" applyBorder="1" applyAlignment="1" applyProtection="1">
      <alignment horizontal="center"/>
    </xf>
    <xf numFmtId="3" fontId="45" fillId="0" borderId="0" xfId="1" applyNumberFormat="1" applyFont="1" applyBorder="1" applyAlignment="1">
      <alignment horizontal="left" vertical="top"/>
    </xf>
    <xf numFmtId="0" fontId="46" fillId="0" borderId="0" xfId="0" applyFont="1"/>
    <xf numFmtId="0" fontId="26" fillId="0" borderId="0" xfId="0" applyFont="1" applyAlignment="1">
      <alignment horizontal="center"/>
    </xf>
    <xf numFmtId="3" fontId="20" fillId="0" borderId="0" xfId="1" quotePrefix="1" applyNumberFormat="1" applyFont="1" applyBorder="1" applyAlignment="1">
      <alignment horizontal="left"/>
    </xf>
    <xf numFmtId="0" fontId="47" fillId="0" borderId="11" xfId="0" applyFont="1" applyBorder="1" applyAlignment="1">
      <alignment wrapText="1"/>
    </xf>
    <xf numFmtId="4" fontId="21" fillId="0" borderId="0" xfId="1" applyNumberFormat="1" applyFont="1"/>
    <xf numFmtId="0" fontId="24" fillId="0" borderId="10" xfId="38" applyFont="1" applyBorder="1" applyAlignment="1">
      <alignment horizontal="left" wrapText="1"/>
    </xf>
    <xf numFmtId="4" fontId="37" fillId="19" borderId="10" xfId="1" applyNumberFormat="1" applyFont="1" applyFill="1" applyBorder="1" applyAlignment="1">
      <alignment horizontal="right"/>
    </xf>
    <xf numFmtId="4" fontId="29" fillId="0" borderId="10" xfId="0" applyNumberFormat="1" applyFont="1" applyBorder="1"/>
    <xf numFmtId="4" fontId="29" fillId="0" borderId="10" xfId="0" applyNumberFormat="1" applyFont="1" applyBorder="1" applyAlignment="1">
      <alignment wrapText="1"/>
    </xf>
    <xf numFmtId="4" fontId="30" fillId="0" borderId="10" xfId="1" applyNumberFormat="1" applyFont="1" applyBorder="1"/>
    <xf numFmtId="4" fontId="21" fillId="0" borderId="0" xfId="1" applyNumberFormat="1" applyFont="1" applyBorder="1"/>
    <xf numFmtId="0" fontId="26" fillId="0" borderId="11" xfId="0" applyFont="1" applyBorder="1" applyAlignment="1">
      <alignment horizontal="left" wrapText="1"/>
    </xf>
    <xf numFmtId="4" fontId="25" fillId="18" borderId="10" xfId="0" applyNumberFormat="1" applyFont="1" applyFill="1" applyBorder="1"/>
    <xf numFmtId="0" fontId="23" fillId="0" borderId="0" xfId="1" applyNumberFormat="1" applyFont="1" applyFill="1" applyBorder="1" applyAlignment="1" applyProtection="1">
      <alignment horizontal="left" vertical="center"/>
    </xf>
    <xf numFmtId="0" fontId="32" fillId="0" borderId="0" xfId="1" applyNumberFormat="1" applyFont="1" applyFill="1" applyBorder="1" applyAlignment="1" applyProtection="1">
      <alignment horizontal="left" vertical="center"/>
    </xf>
    <xf numFmtId="0" fontId="38" fillId="0" borderId="0" xfId="1" applyFont="1" applyBorder="1" applyAlignment="1"/>
    <xf numFmtId="0" fontId="38" fillId="0" borderId="0" xfId="1" applyFont="1" applyBorder="1" applyAlignment="1">
      <alignment horizontal="center"/>
    </xf>
    <xf numFmtId="0" fontId="38" fillId="0" borderId="0" xfId="1" applyFont="1" applyFill="1"/>
    <xf numFmtId="0" fontId="38" fillId="0" borderId="0" xfId="1" applyFont="1" applyFill="1" applyBorder="1" applyAlignment="1">
      <alignment horizontal="left"/>
    </xf>
    <xf numFmtId="0" fontId="38" fillId="0" borderId="0" xfId="1" applyFont="1" applyFill="1" applyBorder="1" applyAlignment="1">
      <alignment horizontal="left"/>
    </xf>
  </cellXfs>
  <cellStyles count="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1" xr:uid="{00000000-0005-0000-0000-000026000000}"/>
    <cellStyle name="Normal_zbirna 2008-------" xfId="38" xr:uid="{00000000-0005-0000-0000-000027000000}"/>
    <cellStyle name="Note 2" xfId="39" xr:uid="{00000000-0005-0000-0000-000028000000}"/>
    <cellStyle name="Note 2 2" xfId="45" xr:uid="{00000000-0005-0000-0000-000029000000}"/>
    <cellStyle name="Obično_List4" xfId="40" xr:uid="{00000000-0005-0000-0000-00002A000000}"/>
    <cellStyle name="Output 2" xfId="41" xr:uid="{00000000-0005-0000-0000-00002B000000}"/>
    <cellStyle name="Title 2" xfId="42" xr:uid="{00000000-0005-0000-0000-00002C000000}"/>
    <cellStyle name="Total 2" xfId="43" xr:uid="{00000000-0005-0000-0000-00002D000000}"/>
    <cellStyle name="Warning Text 2" xfId="4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64" zoomScaleNormal="100" workbookViewId="0">
      <selection activeCell="A88" sqref="A88:B92"/>
    </sheetView>
  </sheetViews>
  <sheetFormatPr defaultRowHeight="15.75" x14ac:dyDescent="0.25"/>
  <cols>
    <col min="1" max="1" width="9" style="5" customWidth="1"/>
    <col min="2" max="2" width="46.42578125" style="5" customWidth="1"/>
    <col min="3" max="3" width="24" style="5" customWidth="1"/>
    <col min="4" max="4" width="21.28515625" style="5" customWidth="1"/>
    <col min="5" max="5" width="21.42578125" style="37" customWidth="1"/>
    <col min="6" max="6" width="20.7109375" customWidth="1"/>
    <col min="7" max="7" width="12.7109375" bestFit="1" customWidth="1"/>
    <col min="8" max="8" width="22.42578125" bestFit="1" customWidth="1"/>
    <col min="10" max="10" width="14.7109375" customWidth="1"/>
  </cols>
  <sheetData>
    <row r="1" spans="1:12" ht="21" x14ac:dyDescent="0.25">
      <c r="B1" s="94" t="s">
        <v>62</v>
      </c>
      <c r="C1" s="94"/>
      <c r="D1" s="94"/>
      <c r="E1" s="94"/>
    </row>
    <row r="2" spans="1:12" ht="10.5" customHeight="1" x14ac:dyDescent="0.25">
      <c r="C2" s="94"/>
      <c r="D2" s="94"/>
      <c r="E2" s="94"/>
    </row>
    <row r="3" spans="1:12" ht="9" customHeight="1" x14ac:dyDescent="0.25">
      <c r="A3" s="83"/>
      <c r="B3" s="44"/>
      <c r="C3" s="44"/>
    </row>
    <row r="4" spans="1:12" x14ac:dyDescent="0.25">
      <c r="A4" s="83" t="s">
        <v>73</v>
      </c>
      <c r="B4" s="44"/>
      <c r="C4" s="44"/>
    </row>
    <row r="5" spans="1:12" x14ac:dyDescent="0.25">
      <c r="A5" s="3" t="s">
        <v>55</v>
      </c>
    </row>
    <row r="6" spans="1:12" x14ac:dyDescent="0.25">
      <c r="A6" s="3" t="s">
        <v>59</v>
      </c>
    </row>
    <row r="7" spans="1:12" ht="23.25" x14ac:dyDescent="0.35">
      <c r="A7" s="10"/>
      <c r="B7" s="10"/>
      <c r="C7" s="31"/>
      <c r="D7" s="95"/>
      <c r="E7" s="95"/>
      <c r="F7" s="95"/>
      <c r="G7" s="95"/>
      <c r="H7" s="95"/>
      <c r="I7" s="95"/>
      <c r="J7" s="95"/>
      <c r="K7" s="95"/>
      <c r="L7" s="95"/>
    </row>
    <row r="8" spans="1:12" s="26" customFormat="1" ht="18.75" x14ac:dyDescent="0.3">
      <c r="A8" s="81" t="s">
        <v>45</v>
      </c>
      <c r="C8" s="5" t="s">
        <v>71</v>
      </c>
      <c r="D8" s="82" t="s">
        <v>72</v>
      </c>
      <c r="E8" s="5" t="s">
        <v>85</v>
      </c>
    </row>
    <row r="9" spans="1:12" ht="8.25" customHeight="1" x14ac:dyDescent="0.35">
      <c r="A9" s="11"/>
      <c r="B9" s="10"/>
      <c r="C9" s="10"/>
      <c r="D9" s="27"/>
      <c r="E9" s="10"/>
      <c r="F9" s="10"/>
      <c r="G9" s="10"/>
      <c r="H9" s="10"/>
      <c r="I9" s="10"/>
      <c r="J9" s="10"/>
      <c r="K9" s="10"/>
      <c r="L9" s="10"/>
    </row>
    <row r="10" spans="1:12" ht="33" x14ac:dyDescent="0.35">
      <c r="A10" s="78">
        <v>6361</v>
      </c>
      <c r="B10" s="84" t="s">
        <v>74</v>
      </c>
      <c r="C10" s="28">
        <v>16379000</v>
      </c>
      <c r="D10" s="88">
        <v>0</v>
      </c>
      <c r="E10" s="46">
        <f>SUM(C10+D10)</f>
        <v>16379000</v>
      </c>
      <c r="F10" s="10"/>
      <c r="G10" s="10"/>
      <c r="H10" s="10"/>
      <c r="I10" s="10"/>
      <c r="J10" s="10"/>
      <c r="K10" s="10"/>
      <c r="L10" s="10"/>
    </row>
    <row r="11" spans="1:12" ht="34.5" customHeight="1" x14ac:dyDescent="0.35">
      <c r="A11" s="78">
        <v>6393</v>
      </c>
      <c r="B11" s="73" t="s">
        <v>70</v>
      </c>
      <c r="C11" s="28">
        <v>57000</v>
      </c>
      <c r="D11" s="88">
        <v>0</v>
      </c>
      <c r="E11" s="46">
        <f t="shared" ref="E11:E14" si="0">SUM(C11+D11)</f>
        <v>57000</v>
      </c>
      <c r="F11" s="10"/>
      <c r="G11" s="10"/>
      <c r="H11" s="10"/>
      <c r="I11" s="10"/>
      <c r="J11" s="10"/>
      <c r="K11" s="10"/>
      <c r="L11" s="10"/>
    </row>
    <row r="12" spans="1:12" ht="23.25" x14ac:dyDescent="0.35">
      <c r="A12" s="78">
        <v>6413</v>
      </c>
      <c r="B12" s="73" t="s">
        <v>56</v>
      </c>
      <c r="C12" s="28">
        <v>1000</v>
      </c>
      <c r="D12" s="88">
        <v>0</v>
      </c>
      <c r="E12" s="46">
        <f t="shared" si="0"/>
        <v>1000</v>
      </c>
      <c r="F12" s="10"/>
      <c r="G12" s="10"/>
      <c r="H12" s="10"/>
      <c r="I12" s="10"/>
      <c r="J12" s="10"/>
      <c r="K12" s="10"/>
      <c r="L12" s="10"/>
    </row>
    <row r="13" spans="1:12" ht="23.25" x14ac:dyDescent="0.35">
      <c r="A13" s="78">
        <v>6415</v>
      </c>
      <c r="B13" s="73" t="s">
        <v>75</v>
      </c>
      <c r="C13" s="28">
        <v>1000</v>
      </c>
      <c r="D13" s="88">
        <v>0</v>
      </c>
      <c r="E13" s="46">
        <f t="shared" si="0"/>
        <v>1000</v>
      </c>
      <c r="F13" s="10"/>
      <c r="G13" s="10"/>
      <c r="H13" s="10"/>
      <c r="I13" s="10"/>
      <c r="J13" s="10"/>
      <c r="K13" s="10"/>
      <c r="L13" s="10"/>
    </row>
    <row r="14" spans="1:12" ht="23.25" x14ac:dyDescent="0.35">
      <c r="A14" s="78">
        <v>6615</v>
      </c>
      <c r="B14" s="73" t="s">
        <v>58</v>
      </c>
      <c r="C14" s="28">
        <v>503000</v>
      </c>
      <c r="D14" s="88">
        <v>0</v>
      </c>
      <c r="E14" s="46">
        <f t="shared" si="0"/>
        <v>503000</v>
      </c>
      <c r="F14" s="10"/>
      <c r="G14" s="10"/>
      <c r="H14" s="10"/>
      <c r="I14" s="10"/>
      <c r="J14" s="10"/>
      <c r="K14" s="10"/>
      <c r="L14" s="10"/>
    </row>
    <row r="15" spans="1:12" ht="23.25" x14ac:dyDescent="0.35">
      <c r="A15" s="78">
        <v>6631</v>
      </c>
      <c r="B15" s="92" t="s">
        <v>84</v>
      </c>
      <c r="C15" s="28"/>
      <c r="D15" s="89">
        <v>25300</v>
      </c>
      <c r="E15" s="46">
        <f>SUM(D15)</f>
        <v>25300</v>
      </c>
      <c r="F15" s="10"/>
      <c r="G15" s="10"/>
      <c r="H15" s="10"/>
      <c r="I15" s="10"/>
      <c r="J15" s="10"/>
      <c r="K15" s="10"/>
      <c r="L15" s="10"/>
    </row>
    <row r="16" spans="1:12" ht="23.25" x14ac:dyDescent="0.35">
      <c r="A16" s="78">
        <v>6631</v>
      </c>
      <c r="B16" s="92" t="s">
        <v>84</v>
      </c>
      <c r="C16" s="28"/>
      <c r="D16" s="89">
        <v>83961.11</v>
      </c>
      <c r="E16" s="46">
        <f>SUM(D16)</f>
        <v>83961.11</v>
      </c>
      <c r="F16" s="10"/>
      <c r="G16" s="10"/>
      <c r="H16" s="10"/>
      <c r="I16" s="10"/>
      <c r="J16" s="10"/>
      <c r="K16" s="10"/>
      <c r="L16" s="10"/>
    </row>
    <row r="17" spans="1:12" ht="23.25" x14ac:dyDescent="0.35">
      <c r="A17" s="78">
        <v>6526</v>
      </c>
      <c r="B17" s="73" t="s">
        <v>76</v>
      </c>
      <c r="C17" s="28">
        <v>3900000</v>
      </c>
      <c r="D17" s="88">
        <v>6585.64</v>
      </c>
      <c r="E17" s="46">
        <f t="shared" ref="E17:E20" si="1">SUM(C17+D17)</f>
        <v>3906585.64</v>
      </c>
      <c r="F17" s="10"/>
      <c r="G17" s="10"/>
      <c r="H17" s="30"/>
      <c r="I17" s="10"/>
      <c r="J17" s="10"/>
      <c r="K17" s="10"/>
      <c r="L17" s="10"/>
    </row>
    <row r="18" spans="1:12" ht="33" x14ac:dyDescent="0.35">
      <c r="A18" s="78">
        <v>6711</v>
      </c>
      <c r="B18" s="73" t="s">
        <v>77</v>
      </c>
      <c r="C18" s="28">
        <v>1827000</v>
      </c>
      <c r="D18" s="88">
        <v>0</v>
      </c>
      <c r="E18" s="46">
        <f t="shared" si="1"/>
        <v>1827000</v>
      </c>
      <c r="F18" s="10"/>
      <c r="G18" s="10"/>
      <c r="H18" s="30"/>
      <c r="I18" s="10"/>
      <c r="J18" s="10"/>
      <c r="K18" s="10"/>
      <c r="L18" s="10"/>
    </row>
    <row r="19" spans="1:12" ht="33" x14ac:dyDescent="0.35">
      <c r="A19" s="78">
        <v>6712</v>
      </c>
      <c r="B19" s="73" t="s">
        <v>78</v>
      </c>
      <c r="C19" s="28">
        <v>295000</v>
      </c>
      <c r="D19" s="88">
        <v>0</v>
      </c>
      <c r="E19" s="46">
        <f t="shared" si="1"/>
        <v>295000</v>
      </c>
      <c r="F19" s="10"/>
      <c r="G19" s="10"/>
      <c r="H19" s="30"/>
      <c r="I19" s="10"/>
      <c r="J19" s="30"/>
      <c r="K19" s="10"/>
      <c r="L19" s="10"/>
    </row>
    <row r="20" spans="1:12" ht="23.25" x14ac:dyDescent="0.35">
      <c r="A20" s="79">
        <v>7211</v>
      </c>
      <c r="B20" s="74" t="s">
        <v>49</v>
      </c>
      <c r="C20" s="29">
        <v>2000</v>
      </c>
      <c r="D20" s="90">
        <v>0</v>
      </c>
      <c r="E20" s="46">
        <f t="shared" si="1"/>
        <v>2000</v>
      </c>
      <c r="F20" s="12"/>
      <c r="G20" s="12"/>
      <c r="H20" s="12"/>
      <c r="I20" s="12"/>
      <c r="J20" s="30"/>
      <c r="K20" s="10"/>
      <c r="L20" s="10"/>
    </row>
    <row r="21" spans="1:12" s="5" customFormat="1" ht="18.75" x14ac:dyDescent="0.3">
      <c r="A21" s="43"/>
      <c r="B21" s="44"/>
      <c r="C21" s="75">
        <f>SUM(C10:C20)</f>
        <v>22965000</v>
      </c>
      <c r="D21" s="91">
        <f>SUM(D10:D20)</f>
        <v>115846.75</v>
      </c>
      <c r="E21" s="85">
        <f>SUM(E10:E20)</f>
        <v>23080846.75</v>
      </c>
      <c r="F21" s="45"/>
      <c r="G21" s="45"/>
      <c r="H21" s="85"/>
      <c r="I21" s="45"/>
      <c r="J21" s="37"/>
    </row>
    <row r="22" spans="1:12" s="5" customFormat="1" ht="31.5" customHeight="1" x14ac:dyDescent="0.25">
      <c r="A22" s="80" t="s">
        <v>44</v>
      </c>
      <c r="B22" s="44"/>
      <c r="C22" s="44"/>
      <c r="D22" s="44"/>
      <c r="E22" s="45"/>
      <c r="F22" s="45"/>
      <c r="G22" s="45"/>
      <c r="H22" s="45"/>
      <c r="I22" s="45"/>
    </row>
    <row r="23" spans="1:12" s="14" customFormat="1" ht="31.5" customHeight="1" x14ac:dyDescent="0.35">
      <c r="A23" s="61">
        <v>31</v>
      </c>
      <c r="B23" s="47" t="s">
        <v>63</v>
      </c>
      <c r="C23" s="48">
        <f>SUM(C24+C28+C30)</f>
        <v>18008000</v>
      </c>
      <c r="D23" s="48">
        <f>SUM(D24+D28+D30)</f>
        <v>0</v>
      </c>
      <c r="E23" s="48">
        <f>SUM(E24+E28+E30)</f>
        <v>18008000</v>
      </c>
      <c r="F23" s="10"/>
      <c r="G23" s="10"/>
      <c r="H23" s="10"/>
      <c r="I23" s="10"/>
      <c r="J23" s="10"/>
      <c r="K23" s="10"/>
      <c r="L23" s="10"/>
    </row>
    <row r="24" spans="1:12" ht="21.75" customHeight="1" x14ac:dyDescent="0.25">
      <c r="A24" s="62">
        <v>311</v>
      </c>
      <c r="B24" s="52" t="s">
        <v>64</v>
      </c>
      <c r="C24" s="53">
        <f>SUM(C25:C27)</f>
        <v>15042700</v>
      </c>
      <c r="D24" s="53">
        <f>SUM(D25:D27)</f>
        <v>0</v>
      </c>
      <c r="E24" s="53">
        <f>SUM(E25:E27)</f>
        <v>15042700</v>
      </c>
    </row>
    <row r="25" spans="1:12" ht="19.5" customHeight="1" x14ac:dyDescent="0.25">
      <c r="A25" s="19">
        <v>3111</v>
      </c>
      <c r="B25" s="63" t="s">
        <v>0</v>
      </c>
      <c r="C25" s="18">
        <v>14668700</v>
      </c>
      <c r="D25" s="36"/>
      <c r="E25" s="42">
        <f>SUM(C25+D25)</f>
        <v>14668700</v>
      </c>
    </row>
    <row r="26" spans="1:12" ht="28.5" customHeight="1" x14ac:dyDescent="0.25">
      <c r="A26" s="19">
        <v>3113</v>
      </c>
      <c r="B26" s="63" t="s">
        <v>29</v>
      </c>
      <c r="C26" s="18">
        <v>324000</v>
      </c>
      <c r="D26" s="36"/>
      <c r="E26" s="42">
        <f t="shared" ref="E26:E27" si="2">SUM(C26+D26)</f>
        <v>324000</v>
      </c>
      <c r="H26" s="41"/>
    </row>
    <row r="27" spans="1:12" ht="26.25" customHeight="1" x14ac:dyDescent="0.25">
      <c r="A27" s="19">
        <v>3114</v>
      </c>
      <c r="B27" s="64" t="s">
        <v>31</v>
      </c>
      <c r="C27" s="18">
        <v>50000</v>
      </c>
      <c r="D27" s="36"/>
      <c r="E27" s="42">
        <f t="shared" si="2"/>
        <v>50000</v>
      </c>
    </row>
    <row r="28" spans="1:12" ht="23.25" customHeight="1" x14ac:dyDescent="0.25">
      <c r="A28" s="49">
        <v>312</v>
      </c>
      <c r="B28" s="65" t="s">
        <v>32</v>
      </c>
      <c r="C28" s="50">
        <f>SUM(C29)</f>
        <v>482000</v>
      </c>
      <c r="D28" s="51"/>
      <c r="E28" s="50">
        <f>SUM(E29)</f>
        <v>482000</v>
      </c>
    </row>
    <row r="29" spans="1:12" ht="27.75" customHeight="1" x14ac:dyDescent="0.25">
      <c r="A29" s="19">
        <v>3121</v>
      </c>
      <c r="B29" s="63" t="s">
        <v>32</v>
      </c>
      <c r="C29" s="18">
        <v>482000</v>
      </c>
      <c r="D29" s="36"/>
      <c r="E29" s="42">
        <f>SUM(C29+D29)</f>
        <v>482000</v>
      </c>
      <c r="H29" s="41"/>
    </row>
    <row r="30" spans="1:12" ht="26.25" customHeight="1" x14ac:dyDescent="0.25">
      <c r="A30" s="49">
        <v>313</v>
      </c>
      <c r="B30" s="65" t="s">
        <v>32</v>
      </c>
      <c r="C30" s="50">
        <f>SUM(C31)</f>
        <v>2483300</v>
      </c>
      <c r="D30" s="51"/>
      <c r="E30" s="50">
        <f>SUM(E31)</f>
        <v>2483300</v>
      </c>
    </row>
    <row r="31" spans="1:12" x14ac:dyDescent="0.25">
      <c r="A31" s="19">
        <v>3132</v>
      </c>
      <c r="B31" s="63" t="s">
        <v>50</v>
      </c>
      <c r="C31" s="18">
        <v>2483300</v>
      </c>
      <c r="D31" s="36"/>
      <c r="E31" s="42">
        <f>SUM(C31+D31)</f>
        <v>2483300</v>
      </c>
    </row>
    <row r="32" spans="1:12" s="5" customFormat="1" x14ac:dyDescent="0.25">
      <c r="A32" s="20">
        <v>32</v>
      </c>
      <c r="B32" s="66" t="s">
        <v>1</v>
      </c>
      <c r="C32" s="17">
        <f>SUM(C33+C38+C45+C55)</f>
        <v>3608000</v>
      </c>
      <c r="D32" s="34"/>
      <c r="E32" s="17">
        <f>SUM(E33+E38+E45+E55)</f>
        <v>3608000</v>
      </c>
      <c r="F32" s="54"/>
    </row>
    <row r="33" spans="1:5" ht="15" x14ac:dyDescent="0.25">
      <c r="A33" s="55">
        <v>321</v>
      </c>
      <c r="B33" s="67" t="s">
        <v>33</v>
      </c>
      <c r="C33" s="56">
        <f>SUM(C34:C37)</f>
        <v>627000</v>
      </c>
      <c r="D33" s="51"/>
      <c r="E33" s="56">
        <f>SUM(E34:E37)</f>
        <v>627000</v>
      </c>
    </row>
    <row r="34" spans="1:5" x14ac:dyDescent="0.25">
      <c r="A34" s="22">
        <v>3211</v>
      </c>
      <c r="B34" s="68" t="s">
        <v>2</v>
      </c>
      <c r="C34" s="18">
        <v>156000</v>
      </c>
      <c r="D34" s="36"/>
      <c r="E34" s="42">
        <f t="shared" ref="E34:E37" si="3">SUM(C34+D34)</f>
        <v>156000</v>
      </c>
    </row>
    <row r="35" spans="1:5" x14ac:dyDescent="0.25">
      <c r="A35" s="22">
        <v>3212</v>
      </c>
      <c r="B35" s="68" t="s">
        <v>34</v>
      </c>
      <c r="C35" s="18">
        <v>399000</v>
      </c>
      <c r="D35" s="36"/>
      <c r="E35" s="42">
        <f t="shared" si="3"/>
        <v>399000</v>
      </c>
    </row>
    <row r="36" spans="1:5" x14ac:dyDescent="0.25">
      <c r="A36" s="22">
        <v>3213</v>
      </c>
      <c r="B36" s="68" t="s">
        <v>3</v>
      </c>
      <c r="C36" s="18">
        <v>69000</v>
      </c>
      <c r="D36" s="36"/>
      <c r="E36" s="42">
        <f t="shared" si="3"/>
        <v>69000</v>
      </c>
    </row>
    <row r="37" spans="1:5" x14ac:dyDescent="0.25">
      <c r="A37" s="22">
        <v>3214</v>
      </c>
      <c r="B37" s="68" t="s">
        <v>48</v>
      </c>
      <c r="C37" s="18">
        <v>3000</v>
      </c>
      <c r="D37" s="36"/>
      <c r="E37" s="42">
        <f t="shared" si="3"/>
        <v>3000</v>
      </c>
    </row>
    <row r="38" spans="1:5" ht="15" x14ac:dyDescent="0.25">
      <c r="A38" s="57">
        <v>322</v>
      </c>
      <c r="B38" s="69" t="s">
        <v>35</v>
      </c>
      <c r="C38" s="50">
        <f>SUM(C39:C44)</f>
        <v>1132000</v>
      </c>
      <c r="D38" s="51"/>
      <c r="E38" s="50">
        <f>SUM(E39:E44)</f>
        <v>1132000</v>
      </c>
    </row>
    <row r="39" spans="1:5" x14ac:dyDescent="0.25">
      <c r="A39" s="22">
        <v>3221</v>
      </c>
      <c r="B39" s="68" t="s">
        <v>42</v>
      </c>
      <c r="C39" s="18">
        <v>292000</v>
      </c>
      <c r="D39" s="36"/>
      <c r="E39" s="42">
        <f t="shared" ref="E39:E44" si="4">SUM(C39+D39)</f>
        <v>292000</v>
      </c>
    </row>
    <row r="40" spans="1:5" x14ac:dyDescent="0.25">
      <c r="A40" s="22">
        <v>3222</v>
      </c>
      <c r="B40" s="68" t="s">
        <v>4</v>
      </c>
      <c r="C40" s="18">
        <v>57000</v>
      </c>
      <c r="D40" s="36"/>
      <c r="E40" s="42">
        <f t="shared" si="4"/>
        <v>57000</v>
      </c>
    </row>
    <row r="41" spans="1:5" x14ac:dyDescent="0.25">
      <c r="A41" s="22">
        <v>3223</v>
      </c>
      <c r="B41" s="68" t="s">
        <v>5</v>
      </c>
      <c r="C41" s="18">
        <v>658000</v>
      </c>
      <c r="D41" s="36"/>
      <c r="E41" s="42">
        <f t="shared" si="4"/>
        <v>658000</v>
      </c>
    </row>
    <row r="42" spans="1:5" x14ac:dyDescent="0.25">
      <c r="A42" s="22">
        <v>3224</v>
      </c>
      <c r="B42" s="68" t="s">
        <v>26</v>
      </c>
      <c r="C42" s="18">
        <v>81000</v>
      </c>
      <c r="D42" s="36"/>
      <c r="E42" s="42">
        <f t="shared" si="4"/>
        <v>81000</v>
      </c>
    </row>
    <row r="43" spans="1:5" x14ac:dyDescent="0.25">
      <c r="A43" s="22">
        <v>3225</v>
      </c>
      <c r="B43" s="68" t="s">
        <v>27</v>
      </c>
      <c r="C43" s="18">
        <v>15000</v>
      </c>
      <c r="D43" s="36"/>
      <c r="E43" s="42">
        <f t="shared" si="4"/>
        <v>15000</v>
      </c>
    </row>
    <row r="44" spans="1:5" x14ac:dyDescent="0.25">
      <c r="A44" s="22">
        <v>3227</v>
      </c>
      <c r="B44" s="68" t="s">
        <v>6</v>
      </c>
      <c r="C44" s="18">
        <v>29000</v>
      </c>
      <c r="D44" s="36"/>
      <c r="E44" s="42">
        <f t="shared" si="4"/>
        <v>29000</v>
      </c>
    </row>
    <row r="45" spans="1:5" ht="15.75" customHeight="1" x14ac:dyDescent="0.25">
      <c r="A45" s="57">
        <v>323</v>
      </c>
      <c r="B45" s="69" t="s">
        <v>36</v>
      </c>
      <c r="C45" s="50">
        <f>SUM(C46:C54)</f>
        <v>995000</v>
      </c>
      <c r="D45" s="51"/>
      <c r="E45" s="50">
        <f>SUM(E46:E54)</f>
        <v>995000</v>
      </c>
    </row>
    <row r="46" spans="1:5" x14ac:dyDescent="0.25">
      <c r="A46" s="22">
        <v>3231</v>
      </c>
      <c r="B46" s="68" t="s">
        <v>7</v>
      </c>
      <c r="C46" s="18">
        <v>60000</v>
      </c>
      <c r="D46" s="36"/>
      <c r="E46" s="42">
        <f t="shared" ref="E46:E61" si="5">SUM(C46+D46)</f>
        <v>60000</v>
      </c>
    </row>
    <row r="47" spans="1:5" x14ac:dyDescent="0.25">
      <c r="A47" s="22">
        <v>3232</v>
      </c>
      <c r="B47" s="68" t="s">
        <v>8</v>
      </c>
      <c r="C47" s="18">
        <v>294000</v>
      </c>
      <c r="D47" s="36"/>
      <c r="E47" s="42">
        <f t="shared" si="5"/>
        <v>294000</v>
      </c>
    </row>
    <row r="48" spans="1:5" x14ac:dyDescent="0.25">
      <c r="A48" s="22">
        <v>3233</v>
      </c>
      <c r="B48" s="68" t="s">
        <v>9</v>
      </c>
      <c r="C48" s="18">
        <v>9000</v>
      </c>
      <c r="D48" s="36"/>
      <c r="E48" s="42">
        <f t="shared" si="5"/>
        <v>9000</v>
      </c>
    </row>
    <row r="49" spans="1:5" x14ac:dyDescent="0.25">
      <c r="A49" s="22">
        <v>3234</v>
      </c>
      <c r="B49" s="68" t="s">
        <v>10</v>
      </c>
      <c r="C49" s="18">
        <v>239000</v>
      </c>
      <c r="D49" s="36"/>
      <c r="E49" s="42">
        <f t="shared" si="5"/>
        <v>239000</v>
      </c>
    </row>
    <row r="50" spans="1:5" x14ac:dyDescent="0.25">
      <c r="A50" s="22">
        <v>3235</v>
      </c>
      <c r="B50" s="68" t="s">
        <v>11</v>
      </c>
      <c r="C50" s="18">
        <v>30000</v>
      </c>
      <c r="D50" s="36"/>
      <c r="E50" s="42">
        <f t="shared" si="5"/>
        <v>30000</v>
      </c>
    </row>
    <row r="51" spans="1:5" x14ac:dyDescent="0.25">
      <c r="A51" s="22">
        <v>3236</v>
      </c>
      <c r="B51" s="68" t="s">
        <v>12</v>
      </c>
      <c r="C51" s="18">
        <v>14000</v>
      </c>
      <c r="D51" s="36"/>
      <c r="E51" s="42">
        <f t="shared" si="5"/>
        <v>14000</v>
      </c>
    </row>
    <row r="52" spans="1:5" s="13" customFormat="1" ht="18" customHeight="1" x14ac:dyDescent="0.25">
      <c r="A52" s="22">
        <v>3237</v>
      </c>
      <c r="B52" s="68" t="s">
        <v>13</v>
      </c>
      <c r="C52" s="18">
        <v>256000</v>
      </c>
      <c r="D52" s="36"/>
      <c r="E52" s="42">
        <f t="shared" si="5"/>
        <v>256000</v>
      </c>
    </row>
    <row r="53" spans="1:5" ht="19.5" customHeight="1" x14ac:dyDescent="0.25">
      <c r="A53" s="22">
        <v>3238</v>
      </c>
      <c r="B53" s="68" t="s">
        <v>14</v>
      </c>
      <c r="C53" s="18">
        <v>52000</v>
      </c>
      <c r="D53" s="36"/>
      <c r="E53" s="42">
        <f t="shared" si="5"/>
        <v>52000</v>
      </c>
    </row>
    <row r="54" spans="1:5" ht="20.25" customHeight="1" x14ac:dyDescent="0.25">
      <c r="A54" s="22">
        <v>3239</v>
      </c>
      <c r="B54" s="68" t="s">
        <v>15</v>
      </c>
      <c r="C54" s="18">
        <v>41000</v>
      </c>
      <c r="D54" s="36"/>
      <c r="E54" s="42">
        <f t="shared" si="5"/>
        <v>41000</v>
      </c>
    </row>
    <row r="55" spans="1:5" ht="20.25" customHeight="1" x14ac:dyDescent="0.25">
      <c r="A55" s="57">
        <v>329</v>
      </c>
      <c r="B55" s="69" t="s">
        <v>37</v>
      </c>
      <c r="C55" s="50">
        <f>SUM(C56:C61)</f>
        <v>854000</v>
      </c>
      <c r="D55" s="51"/>
      <c r="E55" s="50">
        <f>SUM(E56:E61)</f>
        <v>854000</v>
      </c>
    </row>
    <row r="56" spans="1:5" ht="19.5" customHeight="1" x14ac:dyDescent="0.25">
      <c r="A56" s="22">
        <v>3291</v>
      </c>
      <c r="B56" s="68" t="s">
        <v>60</v>
      </c>
      <c r="C56" s="18">
        <v>34000</v>
      </c>
      <c r="D56" s="36"/>
      <c r="E56" s="42">
        <f t="shared" si="5"/>
        <v>34000</v>
      </c>
    </row>
    <row r="57" spans="1:5" s="13" customFormat="1" ht="19.5" customHeight="1" x14ac:dyDescent="0.25">
      <c r="A57" s="22">
        <v>3292</v>
      </c>
      <c r="B57" s="68" t="s">
        <v>16</v>
      </c>
      <c r="C57" s="18">
        <v>32000</v>
      </c>
      <c r="D57" s="36"/>
      <c r="E57" s="42">
        <f t="shared" si="5"/>
        <v>32000</v>
      </c>
    </row>
    <row r="58" spans="1:5" s="13" customFormat="1" ht="19.5" customHeight="1" x14ac:dyDescent="0.25">
      <c r="A58" s="22">
        <v>3293</v>
      </c>
      <c r="B58" s="68" t="s">
        <v>17</v>
      </c>
      <c r="C58" s="18">
        <v>35000</v>
      </c>
      <c r="D58" s="36"/>
      <c r="E58" s="42">
        <f t="shared" si="5"/>
        <v>35000</v>
      </c>
    </row>
    <row r="59" spans="1:5" ht="18" customHeight="1" x14ac:dyDescent="0.25">
      <c r="A59" s="22">
        <v>3294</v>
      </c>
      <c r="B59" s="68" t="s">
        <v>18</v>
      </c>
      <c r="C59" s="18">
        <v>121000</v>
      </c>
      <c r="D59" s="36"/>
      <c r="E59" s="42">
        <f t="shared" si="5"/>
        <v>121000</v>
      </c>
    </row>
    <row r="60" spans="1:5" ht="16.5" customHeight="1" x14ac:dyDescent="0.25">
      <c r="A60" s="22">
        <v>3295</v>
      </c>
      <c r="B60" s="68" t="s">
        <v>43</v>
      </c>
      <c r="C60" s="18">
        <v>34000</v>
      </c>
      <c r="D60" s="36"/>
      <c r="E60" s="42">
        <f t="shared" si="5"/>
        <v>34000</v>
      </c>
    </row>
    <row r="61" spans="1:5" ht="15" customHeight="1" x14ac:dyDescent="0.25">
      <c r="A61" s="22">
        <v>3299</v>
      </c>
      <c r="B61" s="68" t="s">
        <v>25</v>
      </c>
      <c r="C61" s="18">
        <v>598000</v>
      </c>
      <c r="D61" s="36"/>
      <c r="E61" s="42">
        <f t="shared" si="5"/>
        <v>598000</v>
      </c>
    </row>
    <row r="62" spans="1:5" ht="19.5" customHeight="1" x14ac:dyDescent="0.25">
      <c r="A62" s="21">
        <v>34</v>
      </c>
      <c r="B62" s="70" t="s">
        <v>19</v>
      </c>
      <c r="C62" s="17">
        <f>SUM(C63)</f>
        <v>23000</v>
      </c>
      <c r="D62" s="35"/>
      <c r="E62" s="17">
        <f>SUM(E63)</f>
        <v>23000</v>
      </c>
    </row>
    <row r="63" spans="1:5" ht="17.25" customHeight="1" x14ac:dyDescent="0.25">
      <c r="A63" s="55">
        <v>343</v>
      </c>
      <c r="B63" s="71" t="s">
        <v>38</v>
      </c>
      <c r="C63" s="50">
        <f>SUM(C64:C67)</f>
        <v>23000</v>
      </c>
      <c r="D63" s="51"/>
      <c r="E63" s="50">
        <f>SUM(E64:E67)</f>
        <v>23000</v>
      </c>
    </row>
    <row r="64" spans="1:5" ht="18.75" customHeight="1" x14ac:dyDescent="0.25">
      <c r="A64" s="22">
        <v>3431</v>
      </c>
      <c r="B64" s="68" t="s">
        <v>30</v>
      </c>
      <c r="C64" s="18">
        <v>13000</v>
      </c>
      <c r="D64" s="36"/>
      <c r="E64" s="42">
        <f t="shared" ref="E64:E67" si="6">SUM(C64+D64)</f>
        <v>13000</v>
      </c>
    </row>
    <row r="65" spans="1:6" ht="18.75" customHeight="1" x14ac:dyDescent="0.25">
      <c r="A65" s="22">
        <v>3432</v>
      </c>
      <c r="B65" s="68" t="s">
        <v>65</v>
      </c>
      <c r="C65" s="18">
        <v>7000</v>
      </c>
      <c r="D65" s="36"/>
      <c r="E65" s="42">
        <f t="shared" si="6"/>
        <v>7000</v>
      </c>
    </row>
    <row r="66" spans="1:6" ht="19.5" customHeight="1" x14ac:dyDescent="0.25">
      <c r="A66" s="22">
        <v>3433</v>
      </c>
      <c r="B66" s="68" t="s">
        <v>20</v>
      </c>
      <c r="C66" s="18">
        <v>2000</v>
      </c>
      <c r="D66" s="36"/>
      <c r="E66" s="42">
        <f t="shared" si="6"/>
        <v>2000</v>
      </c>
      <c r="F66" s="1"/>
    </row>
    <row r="67" spans="1:6" ht="21.75" customHeight="1" x14ac:dyDescent="0.25">
      <c r="A67" s="22">
        <v>3434</v>
      </c>
      <c r="B67" s="68" t="s">
        <v>21</v>
      </c>
      <c r="C67" s="18">
        <v>1000</v>
      </c>
      <c r="D67" s="36"/>
      <c r="E67" s="42">
        <f t="shared" si="6"/>
        <v>1000</v>
      </c>
    </row>
    <row r="68" spans="1:6" ht="18.75" customHeight="1" x14ac:dyDescent="0.25">
      <c r="A68" s="23">
        <v>37</v>
      </c>
      <c r="B68" s="69" t="s">
        <v>68</v>
      </c>
      <c r="C68" s="17">
        <f>SUM(C69)</f>
        <v>274000</v>
      </c>
      <c r="D68" s="35"/>
      <c r="E68" s="17">
        <f>SUM(E69)</f>
        <v>274000</v>
      </c>
    </row>
    <row r="69" spans="1:6" ht="27.75" customHeight="1" x14ac:dyDescent="0.25">
      <c r="A69" s="57">
        <v>372</v>
      </c>
      <c r="B69" s="69" t="s">
        <v>69</v>
      </c>
      <c r="C69" s="50">
        <f>SUM(C70)</f>
        <v>274000</v>
      </c>
      <c r="D69" s="51"/>
      <c r="E69" s="50">
        <f>SUM(E70)</f>
        <v>274000</v>
      </c>
    </row>
    <row r="70" spans="1:6" ht="18.75" customHeight="1" x14ac:dyDescent="0.25">
      <c r="A70" s="22">
        <v>3722</v>
      </c>
      <c r="B70" s="68" t="s">
        <v>67</v>
      </c>
      <c r="C70" s="18">
        <v>274000</v>
      </c>
      <c r="D70" s="36"/>
      <c r="E70" s="42">
        <f t="shared" ref="E70" si="7">SUM(C70+D70)</f>
        <v>274000</v>
      </c>
    </row>
    <row r="71" spans="1:6" ht="18.75" customHeight="1" x14ac:dyDescent="0.25">
      <c r="A71" s="23">
        <v>38</v>
      </c>
      <c r="B71" s="86" t="s">
        <v>81</v>
      </c>
      <c r="C71" s="18">
        <f t="shared" ref="C71:E72" si="8">SUM(C72)</f>
        <v>0</v>
      </c>
      <c r="D71" s="34">
        <f t="shared" si="8"/>
        <v>115846.75</v>
      </c>
      <c r="E71" s="34">
        <f t="shared" si="8"/>
        <v>115846.75</v>
      </c>
    </row>
    <row r="72" spans="1:6" ht="18.75" customHeight="1" x14ac:dyDescent="0.25">
      <c r="A72" s="22">
        <v>381</v>
      </c>
      <c r="B72" s="68" t="s">
        <v>82</v>
      </c>
      <c r="C72" s="18">
        <f t="shared" si="8"/>
        <v>0</v>
      </c>
      <c r="D72" s="87">
        <f t="shared" si="8"/>
        <v>115846.75</v>
      </c>
      <c r="E72" s="87">
        <f t="shared" si="8"/>
        <v>115846.75</v>
      </c>
    </row>
    <row r="73" spans="1:6" ht="18.75" customHeight="1" x14ac:dyDescent="0.25">
      <c r="A73" s="22">
        <v>38117</v>
      </c>
      <c r="B73" s="68" t="s">
        <v>83</v>
      </c>
      <c r="C73" s="18">
        <v>0</v>
      </c>
      <c r="D73" s="36">
        <v>115846.75</v>
      </c>
      <c r="E73" s="42">
        <f t="shared" ref="E73" si="9">SUM(C73+D73)</f>
        <v>115846.75</v>
      </c>
    </row>
    <row r="74" spans="1:6" ht="20.25" customHeight="1" x14ac:dyDescent="0.25">
      <c r="A74" s="76">
        <v>4</v>
      </c>
      <c r="B74" s="77" t="s">
        <v>61</v>
      </c>
      <c r="C74" s="60">
        <f>SUM(C75)</f>
        <v>1052000</v>
      </c>
      <c r="D74" s="59"/>
      <c r="E74" s="60">
        <f>SUM(E75)</f>
        <v>1052000</v>
      </c>
    </row>
    <row r="75" spans="1:6" ht="15" x14ac:dyDescent="0.25">
      <c r="A75" s="58">
        <v>42</v>
      </c>
      <c r="B75" s="72" t="s">
        <v>28</v>
      </c>
      <c r="C75" s="60">
        <f>SUM(C76+C78+C84)</f>
        <v>1052000</v>
      </c>
      <c r="D75" s="59"/>
      <c r="E75" s="60">
        <f>SUM(E76+E78+E84)</f>
        <v>1052000</v>
      </c>
    </row>
    <row r="76" spans="1:6" ht="15" x14ac:dyDescent="0.25">
      <c r="A76" s="55">
        <v>421</v>
      </c>
      <c r="B76" s="71" t="s">
        <v>39</v>
      </c>
      <c r="C76" s="50">
        <f>SUM(C77)</f>
        <v>388000</v>
      </c>
      <c r="D76" s="51"/>
      <c r="E76" s="50">
        <f>SUM(E77)</f>
        <v>388000</v>
      </c>
    </row>
    <row r="77" spans="1:6" x14ac:dyDescent="0.25">
      <c r="A77" s="22">
        <v>4212</v>
      </c>
      <c r="B77" s="68" t="s">
        <v>22</v>
      </c>
      <c r="C77" s="18">
        <v>388000</v>
      </c>
      <c r="D77" s="36"/>
      <c r="E77" s="42">
        <f t="shared" ref="E77" si="10">SUM(C77+D77)</f>
        <v>388000</v>
      </c>
    </row>
    <row r="78" spans="1:6" ht="15" x14ac:dyDescent="0.25">
      <c r="A78" s="57">
        <v>422</v>
      </c>
      <c r="B78" s="69" t="s">
        <v>40</v>
      </c>
      <c r="C78" s="50">
        <f>SUM(C79:C83)</f>
        <v>620000</v>
      </c>
      <c r="D78" s="51"/>
      <c r="E78" s="50">
        <f>SUM(E79:E83)</f>
        <v>620000</v>
      </c>
    </row>
    <row r="79" spans="1:6" x14ac:dyDescent="0.25">
      <c r="A79" s="22">
        <v>4221</v>
      </c>
      <c r="B79" s="68" t="s">
        <v>23</v>
      </c>
      <c r="C79" s="18">
        <v>493000</v>
      </c>
      <c r="D79" s="36"/>
      <c r="E79" s="42">
        <f t="shared" ref="E79:E83" si="11">SUM(C79+D79)</f>
        <v>493000</v>
      </c>
    </row>
    <row r="80" spans="1:6" x14ac:dyDescent="0.25">
      <c r="A80" s="22">
        <v>4222</v>
      </c>
      <c r="B80" s="68" t="s">
        <v>47</v>
      </c>
      <c r="C80" s="18">
        <v>5000</v>
      </c>
      <c r="D80" s="36"/>
      <c r="E80" s="42">
        <f t="shared" si="11"/>
        <v>5000</v>
      </c>
    </row>
    <row r="81" spans="1:7" x14ac:dyDescent="0.25">
      <c r="A81" s="22">
        <v>4223</v>
      </c>
      <c r="B81" s="68" t="s">
        <v>66</v>
      </c>
      <c r="C81" s="18">
        <v>30000</v>
      </c>
      <c r="D81" s="36"/>
      <c r="E81" s="42">
        <f t="shared" si="11"/>
        <v>30000</v>
      </c>
    </row>
    <row r="82" spans="1:7" x14ac:dyDescent="0.25">
      <c r="A82" s="22">
        <v>4224</v>
      </c>
      <c r="B82" s="68" t="s">
        <v>41</v>
      </c>
      <c r="C82" s="18">
        <v>40000</v>
      </c>
      <c r="D82" s="36"/>
      <c r="E82" s="42">
        <f t="shared" si="11"/>
        <v>40000</v>
      </c>
    </row>
    <row r="83" spans="1:7" x14ac:dyDescent="0.25">
      <c r="A83" s="22">
        <v>4226</v>
      </c>
      <c r="B83" s="68" t="s">
        <v>57</v>
      </c>
      <c r="C83" s="18">
        <v>52000</v>
      </c>
      <c r="D83" s="36"/>
      <c r="E83" s="42">
        <f t="shared" si="11"/>
        <v>52000</v>
      </c>
    </row>
    <row r="84" spans="1:7" ht="15" x14ac:dyDescent="0.25">
      <c r="A84" s="57">
        <v>424</v>
      </c>
      <c r="B84" s="69" t="s">
        <v>24</v>
      </c>
      <c r="C84" s="50">
        <f>SUM(C85)</f>
        <v>44000</v>
      </c>
      <c r="D84" s="51"/>
      <c r="E84" s="50">
        <f>SUM(E85)</f>
        <v>44000</v>
      </c>
      <c r="G84" s="41"/>
    </row>
    <row r="85" spans="1:7" x14ac:dyDescent="0.25">
      <c r="A85" s="22">
        <v>4241</v>
      </c>
      <c r="B85" s="68" t="s">
        <v>24</v>
      </c>
      <c r="C85" s="18">
        <v>44000</v>
      </c>
      <c r="D85" s="36"/>
      <c r="E85" s="42">
        <f t="shared" ref="E85" si="12">SUM(C85+D85)</f>
        <v>44000</v>
      </c>
      <c r="G85" s="41"/>
    </row>
    <row r="86" spans="1:7" x14ac:dyDescent="0.25">
      <c r="A86" s="15"/>
      <c r="B86" s="25" t="s">
        <v>46</v>
      </c>
      <c r="C86" s="16">
        <f>SUM(C84+C78+C76+C69+C63+C55+C45+C38+C33+C30+C28+C24)</f>
        <v>22965000</v>
      </c>
      <c r="D86" s="93">
        <f>SUM(D84+D78+D76+D69+D63+D55+D45+D38+D33+D30+D28+D24+D71)</f>
        <v>115846.75</v>
      </c>
      <c r="E86" s="93">
        <f>SUM(E84+E78+E76+E69+E63+E55+E45+E38+E33+E30+E28+E24+E71)</f>
        <v>23080846.75</v>
      </c>
      <c r="G86" s="41"/>
    </row>
    <row r="87" spans="1:7" ht="15" x14ac:dyDescent="0.25">
      <c r="A87" s="6"/>
      <c r="B87" s="7"/>
      <c r="C87" s="7"/>
      <c r="D87" s="7"/>
      <c r="E87" s="38"/>
      <c r="G87" s="41"/>
    </row>
    <row r="88" spans="1:7" ht="15" x14ac:dyDescent="0.25">
      <c r="A88" s="96" t="s">
        <v>53</v>
      </c>
      <c r="B88" s="24" t="s">
        <v>87</v>
      </c>
      <c r="C88" s="24"/>
      <c r="D88" s="7"/>
      <c r="E88" s="38"/>
      <c r="G88" s="41"/>
    </row>
    <row r="89" spans="1:7" ht="15" x14ac:dyDescent="0.25">
      <c r="A89" s="96" t="s">
        <v>54</v>
      </c>
      <c r="B89" s="24" t="s">
        <v>88</v>
      </c>
      <c r="C89" s="24"/>
      <c r="D89" s="7"/>
      <c r="E89" s="38"/>
    </row>
    <row r="90" spans="1:7" ht="15" x14ac:dyDescent="0.25">
      <c r="A90" s="97"/>
      <c r="B90" s="24"/>
      <c r="C90" s="24"/>
      <c r="D90" s="7"/>
      <c r="E90" s="38"/>
    </row>
    <row r="91" spans="1:7" ht="15" x14ac:dyDescent="0.25">
      <c r="A91" s="98"/>
      <c r="B91" s="99"/>
      <c r="C91" s="8" t="s">
        <v>51</v>
      </c>
      <c r="D91" s="8"/>
      <c r="E91" s="39" t="s">
        <v>79</v>
      </c>
    </row>
    <row r="92" spans="1:7" ht="15" x14ac:dyDescent="0.25">
      <c r="A92" s="100" t="s">
        <v>86</v>
      </c>
      <c r="B92" s="100"/>
      <c r="C92" s="8"/>
      <c r="D92" s="8"/>
      <c r="E92" s="39"/>
    </row>
    <row r="93" spans="1:7" ht="15" x14ac:dyDescent="0.25">
      <c r="A93" s="33"/>
      <c r="B93" s="32"/>
      <c r="C93" s="8" t="s">
        <v>52</v>
      </c>
      <c r="D93" s="8"/>
      <c r="E93" s="39" t="s">
        <v>80</v>
      </c>
    </row>
    <row r="94" spans="1:7" ht="15" x14ac:dyDescent="0.25">
      <c r="A94" s="9"/>
      <c r="B94" s="8"/>
      <c r="C94" s="8"/>
      <c r="D94" s="8"/>
      <c r="E94" s="39"/>
      <c r="F94" s="41"/>
    </row>
    <row r="95" spans="1:7" ht="15" x14ac:dyDescent="0.25">
      <c r="A95" s="9"/>
      <c r="B95" s="8"/>
      <c r="C95" s="8"/>
      <c r="D95" s="8"/>
      <c r="E95" s="39"/>
      <c r="F95" s="41"/>
    </row>
    <row r="96" spans="1:7" x14ac:dyDescent="0.25">
      <c r="A96" s="4"/>
      <c r="B96" s="2"/>
      <c r="C96" s="2"/>
      <c r="D96" s="2"/>
      <c r="E96" s="40"/>
      <c r="F96" s="41"/>
    </row>
    <row r="97" spans="1:6" x14ac:dyDescent="0.25">
      <c r="A97" s="4"/>
      <c r="B97" s="2"/>
      <c r="C97" s="2"/>
      <c r="D97" s="2"/>
      <c r="E97" s="40"/>
      <c r="F97" s="41"/>
    </row>
    <row r="98" spans="1:6" x14ac:dyDescent="0.25">
      <c r="A98" s="4"/>
      <c r="B98" s="2"/>
      <c r="C98" s="2"/>
      <c r="D98" s="2"/>
      <c r="E98" s="40"/>
      <c r="F98" s="41"/>
    </row>
    <row r="99" spans="1:6" x14ac:dyDescent="0.25">
      <c r="F99" s="41"/>
    </row>
    <row r="100" spans="1:6" x14ac:dyDescent="0.25">
      <c r="F100" s="41"/>
    </row>
  </sheetData>
  <mergeCells count="4">
    <mergeCell ref="C2:E2"/>
    <mergeCell ref="A92:B92"/>
    <mergeCell ref="B1:E1"/>
    <mergeCell ref="D7:L7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REBALANS FINANCIJSK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2021-02-03T12:53:46Z</cp:lastPrinted>
  <dcterms:created xsi:type="dcterms:W3CDTF">2016-12-12T11:39:54Z</dcterms:created>
  <dcterms:modified xsi:type="dcterms:W3CDTF">2021-02-03T12:56:12Z</dcterms:modified>
</cp:coreProperties>
</file>