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240" windowHeight="12585"/>
  </bookViews>
  <sheets>
    <sheet name="RASHODI 2018-2020" sheetId="1" r:id="rId1"/>
    <sheet name="PRIHODI 2018-2020" sheetId="2" r:id="rId2"/>
  </sheets>
  <calcPr calcId="145621"/>
</workbook>
</file>

<file path=xl/calcChain.xml><?xml version="1.0" encoding="utf-8"?>
<calcChain xmlns="http://schemas.openxmlformats.org/spreadsheetml/2006/main">
  <c r="M63" i="1" l="1"/>
  <c r="N63" i="1"/>
  <c r="G17" i="2"/>
  <c r="F17" i="2"/>
  <c r="E17" i="2"/>
  <c r="H40" i="1"/>
  <c r="K48" i="1"/>
  <c r="K47" i="1" s="1"/>
  <c r="J48" i="1"/>
  <c r="J47" i="1" s="1"/>
  <c r="H48" i="1"/>
  <c r="H47" i="1" s="1"/>
  <c r="C62" i="1"/>
  <c r="C60" i="1"/>
  <c r="C59" i="1"/>
  <c r="C58" i="1"/>
  <c r="C57" i="1"/>
  <c r="C56" i="1"/>
  <c r="C54" i="1"/>
  <c r="C51" i="1"/>
  <c r="C50" i="1"/>
  <c r="C46" i="1"/>
  <c r="C45" i="1"/>
  <c r="C44" i="1"/>
  <c r="C43" i="1"/>
  <c r="C42" i="1"/>
  <c r="C37" i="1"/>
  <c r="C36" i="1"/>
  <c r="C35" i="1"/>
  <c r="C32" i="1"/>
  <c r="C31" i="1"/>
  <c r="C29" i="1"/>
  <c r="C28" i="1"/>
  <c r="C27" i="1"/>
  <c r="C25" i="1"/>
  <c r="C24" i="1"/>
  <c r="C22" i="1"/>
  <c r="C21" i="1"/>
  <c r="C20" i="1"/>
  <c r="C19" i="1"/>
  <c r="C15" i="1"/>
  <c r="C13" i="1"/>
  <c r="C11" i="1"/>
  <c r="C10" i="1"/>
  <c r="L14" i="1"/>
  <c r="K14" i="1"/>
  <c r="H23" i="1"/>
  <c r="K40" i="1"/>
  <c r="J40" i="1"/>
  <c r="K30" i="1"/>
  <c r="J30" i="1"/>
  <c r="K23" i="1"/>
  <c r="J23" i="1"/>
  <c r="H18" i="1"/>
  <c r="K18" i="1"/>
  <c r="J18" i="1"/>
  <c r="L12" i="1"/>
  <c r="K12" i="1"/>
  <c r="J12" i="1"/>
  <c r="H12" i="1"/>
  <c r="G12" i="1"/>
  <c r="F12" i="1"/>
  <c r="H8" i="1"/>
  <c r="K8" i="1"/>
  <c r="J8" i="1"/>
  <c r="J7" i="1" s="1"/>
  <c r="K61" i="1"/>
  <c r="J61" i="1"/>
  <c r="E61" i="1"/>
  <c r="H61" i="1"/>
  <c r="K55" i="1"/>
  <c r="J55" i="1"/>
  <c r="E55" i="1"/>
  <c r="K53" i="1"/>
  <c r="J53" i="1"/>
  <c r="E53" i="1"/>
  <c r="I23" i="1"/>
  <c r="I30" i="1"/>
  <c r="I40" i="1"/>
  <c r="I55" i="1"/>
  <c r="I12" i="1"/>
  <c r="M12" i="1"/>
  <c r="M14" i="1"/>
  <c r="M23" i="1"/>
  <c r="M30" i="1"/>
  <c r="M40" i="1"/>
  <c r="M53" i="1"/>
  <c r="M55" i="1"/>
  <c r="M61" i="1"/>
  <c r="I14" i="1"/>
  <c r="H14" i="1"/>
  <c r="G14" i="1"/>
  <c r="D48" i="1"/>
  <c r="E48" i="1"/>
  <c r="E47" i="1" s="1"/>
  <c r="H53" i="1"/>
  <c r="H55" i="1"/>
  <c r="F14" i="1"/>
  <c r="E30" i="1"/>
  <c r="E18" i="1"/>
  <c r="E12" i="1"/>
  <c r="E8" i="1"/>
  <c r="H52" i="1" l="1"/>
  <c r="J52" i="1"/>
  <c r="K52" i="1"/>
  <c r="E52" i="1"/>
  <c r="K7" i="1"/>
  <c r="H17" i="1"/>
  <c r="K17" i="1"/>
  <c r="J17" i="1"/>
  <c r="H7" i="1"/>
  <c r="E7" i="1"/>
  <c r="E23" i="1"/>
  <c r="E17" i="1" s="1"/>
  <c r="J63" i="1" l="1"/>
  <c r="H63" i="1"/>
  <c r="K63" i="1"/>
  <c r="D18" i="1" l="1"/>
  <c r="D40" i="1" l="1"/>
  <c r="F40" i="1"/>
  <c r="G40" i="1"/>
  <c r="L40" i="1"/>
  <c r="C26" i="1" l="1"/>
  <c r="C40" i="1"/>
  <c r="D14" i="1"/>
  <c r="C14" i="1" s="1"/>
  <c r="D12" i="1"/>
  <c r="C12" i="1" s="1"/>
  <c r="L8" i="1"/>
  <c r="L7" i="1" s="1"/>
  <c r="I8" i="1"/>
  <c r="I7" i="1" s="1"/>
  <c r="G8" i="1"/>
  <c r="G7" i="1" s="1"/>
  <c r="F8" i="1"/>
  <c r="F7" i="1" s="1"/>
  <c r="D8" i="1"/>
  <c r="L23" i="1"/>
  <c r="G23" i="1"/>
  <c r="F23" i="1"/>
  <c r="D23" i="1"/>
  <c r="C9" i="1" s="1"/>
  <c r="L30" i="1"/>
  <c r="G30" i="1"/>
  <c r="F30" i="1"/>
  <c r="D30" i="1"/>
  <c r="C16" i="1" s="1"/>
  <c r="L48" i="1"/>
  <c r="I48" i="1"/>
  <c r="I47" i="1" s="1"/>
  <c r="G48" i="1"/>
  <c r="G47" i="1" s="1"/>
  <c r="F48" i="1"/>
  <c r="L53" i="1"/>
  <c r="I53" i="1"/>
  <c r="G53" i="1"/>
  <c r="F53" i="1"/>
  <c r="D53" i="1"/>
  <c r="C39" i="1" s="1"/>
  <c r="L55" i="1"/>
  <c r="G55" i="1"/>
  <c r="F55" i="1"/>
  <c r="D55" i="1"/>
  <c r="C41" i="1" s="1"/>
  <c r="L61" i="1"/>
  <c r="I61" i="1"/>
  <c r="G61" i="1"/>
  <c r="F61" i="1"/>
  <c r="D61" i="1"/>
  <c r="I18" i="1"/>
  <c r="G18" i="1"/>
  <c r="F18" i="1"/>
  <c r="C18" i="1" l="1"/>
  <c r="F47" i="1"/>
  <c r="C34" i="1"/>
  <c r="C61" i="1"/>
  <c r="C53" i="1"/>
  <c r="C30" i="1"/>
  <c r="C23" i="1"/>
  <c r="C8" i="1"/>
  <c r="L47" i="1"/>
  <c r="C48" i="1"/>
  <c r="C55" i="1"/>
  <c r="I52" i="1"/>
  <c r="D7" i="1"/>
  <c r="C7" i="1" s="1"/>
  <c r="I17" i="1"/>
  <c r="F17" i="1"/>
  <c r="G17" i="1"/>
  <c r="D52" i="1"/>
  <c r="F52" i="1"/>
  <c r="L52" i="1"/>
  <c r="L63" i="1" s="1"/>
  <c r="G52" i="1"/>
  <c r="D17" i="1"/>
  <c r="C38" i="1" l="1"/>
  <c r="C17" i="1"/>
  <c r="C52" i="1"/>
  <c r="I63" i="1"/>
  <c r="E63" i="1"/>
  <c r="F63" i="1"/>
  <c r="G63" i="1"/>
  <c r="D47" i="1" l="1"/>
  <c r="C33" i="1" s="1"/>
  <c r="D63" i="1" l="1"/>
  <c r="C47" i="1"/>
  <c r="C63" i="1" l="1"/>
  <c r="C49" i="1"/>
</calcChain>
</file>

<file path=xl/sharedStrings.xml><?xml version="1.0" encoding="utf-8"?>
<sst xmlns="http://schemas.openxmlformats.org/spreadsheetml/2006/main" count="103" uniqueCount="96">
  <si>
    <t>Br. ek. klas.</t>
  </si>
  <si>
    <t>Naziv računa rashoda/izdataka</t>
  </si>
  <si>
    <t>Rashodi za zaposlene</t>
  </si>
  <si>
    <t>Plaće za zaposlene</t>
  </si>
  <si>
    <t>Materijalni rashodi</t>
  </si>
  <si>
    <t>Službena putovanja</t>
  </si>
  <si>
    <t>Stručno usavršavanje zaposlenika</t>
  </si>
  <si>
    <t>Materijal i sirovine</t>
  </si>
  <si>
    <t>Energija</t>
  </si>
  <si>
    <t>Službena radna i zaštitna odjeća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</si>
  <si>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</si>
  <si>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</si>
  <si>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</si>
  <si>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</si>
  <si>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</si>
  <si>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</si>
  <si>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</si>
  <si>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</si>
  <si>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</si>
  <si>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</si>
  <si>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</si>
  <si>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Članarine</t>
  </si>
  <si>
    <t>Financijski rashodi</t>
  </si>
  <si>
    <t>Zatezne kamate</t>
  </si>
  <si>
    <t>Ostali nespomenuti financijski rashodi</t>
  </si>
  <si>
    <t>Poslovni objekti</t>
  </si>
  <si>
    <t>Uredska oprema i namještaj</t>
  </si>
  <si>
    <t xml:space="preserve">Knjige </t>
  </si>
  <si>
    <t>M.P.</t>
  </si>
  <si>
    <t>Školski odbor</t>
  </si>
  <si>
    <t>MZOS</t>
  </si>
  <si>
    <t>Ostali nesp. rashodi poslovanja</t>
  </si>
  <si>
    <t>Mat. i dijel. za tek. Invest. održavanje</t>
  </si>
  <si>
    <t>Sitni inventar</t>
  </si>
  <si>
    <t>Rashodi za nabavu dugotrajne imovine</t>
  </si>
  <si>
    <t>Plaće za prek. rad</t>
  </si>
  <si>
    <t>Bankarske usluge</t>
  </si>
  <si>
    <t>Plaće(bruto)</t>
  </si>
  <si>
    <t>Plaće za posebne uvj.rada</t>
  </si>
  <si>
    <t>Ostali rashodi za zaposlene</t>
  </si>
  <si>
    <t>Dop..za obv.osig.u sl.nezapo.</t>
  </si>
  <si>
    <t>Naknade troškova zaposlenima</t>
  </si>
  <si>
    <t>Naknade za prijevoz</t>
  </si>
  <si>
    <t>Rashodi za materijal i energiju</t>
  </si>
  <si>
    <t>Rashodi za usluge</t>
  </si>
  <si>
    <t>Ostali nes.rashodi</t>
  </si>
  <si>
    <t>Ostali fin.rashodi</t>
  </si>
  <si>
    <t>Građevinski objekti</t>
  </si>
  <si>
    <t>Postrojenja i oprema</t>
  </si>
  <si>
    <t>Medicinska i lab.oprema</t>
  </si>
  <si>
    <t>Uredski mat. i ostali mat. rashodi</t>
  </si>
  <si>
    <t>Pristojbe i naknade</t>
  </si>
  <si>
    <t>RASHODI</t>
  </si>
  <si>
    <t>PRIHODI</t>
  </si>
  <si>
    <t>UKUPNO</t>
  </si>
  <si>
    <t>Komunikacijska oprema</t>
  </si>
  <si>
    <t>Oprema za održavanje</t>
  </si>
  <si>
    <t>Ostale naknade troškova</t>
  </si>
  <si>
    <t>Opći prihodi i primici-Grad Zagreb</t>
  </si>
  <si>
    <t>Tekuće pomoći iz proračunu MZOS</t>
  </si>
  <si>
    <t>Školarine</t>
  </si>
  <si>
    <t>Ostali prihodi/Realizacija programa javnih</t>
  </si>
  <si>
    <t>Prihodi od nadležnog proračuna</t>
  </si>
  <si>
    <t>Stambeni objekti</t>
  </si>
  <si>
    <t>Dop.za obv.zdr.osig.</t>
  </si>
  <si>
    <t>Predsjednica Školskog odbora</t>
  </si>
  <si>
    <t>Marina Bilić,dipl.ing.</t>
  </si>
  <si>
    <t>KLASA:</t>
  </si>
  <si>
    <t>URBROJ:</t>
  </si>
  <si>
    <t>Korisnik proračuna-SŠ/UD: XV GIMNAZIJA, ZAGREB, Jordanovac 8</t>
  </si>
  <si>
    <t>RKPD:16682</t>
  </si>
  <si>
    <t>OIB 24358183010</t>
  </si>
  <si>
    <t>Ljiljana Crnković , prof.</t>
  </si>
  <si>
    <t>AGENCIJA</t>
  </si>
  <si>
    <t>Agencija(voće)</t>
  </si>
  <si>
    <t>Vlastiti prihodi-najam prostora</t>
  </si>
  <si>
    <t>Vlastiti prihodi-Realizacija programa javnih potreba</t>
  </si>
  <si>
    <t>Prihodi od kamata</t>
  </si>
  <si>
    <t>Prihodi za posebne namjene-IB</t>
  </si>
  <si>
    <t>Prihodi za posebne namjene-ACSL</t>
  </si>
  <si>
    <t>Prihodi za posebne namjene-Izleti učenika</t>
  </si>
  <si>
    <t>FINANCIJSKI PLAN 2018  PROCJENA 2019-2020</t>
  </si>
  <si>
    <t>potreba /Sportski klubovi</t>
  </si>
  <si>
    <t>Izleti učenika</t>
  </si>
  <si>
    <t>ACSL</t>
  </si>
  <si>
    <t>Procjena 2019</t>
  </si>
  <si>
    <t>Procjena 2020</t>
  </si>
  <si>
    <t>Sportska oprema</t>
  </si>
  <si>
    <t>Prihodi za nabanu nef.imovine</t>
  </si>
  <si>
    <t>Prihodi od prodaje nefin.imov.</t>
  </si>
  <si>
    <t>Prihodi od pruženih usluga</t>
  </si>
  <si>
    <t>401-01/17-01/42</t>
  </si>
  <si>
    <t>251-94-01-17-2</t>
  </si>
  <si>
    <t>U Zagrebu, 08.12.2017.</t>
  </si>
  <si>
    <t xml:space="preserve">PRIJEDLOG PLANA ZA 2018.        (4+5+6+7+8+9+10+11+12) </t>
  </si>
  <si>
    <t>Ravnateljica: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</si>
</sst>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6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MS Sans Serif"/>
      <family val="2"/>
      <charset val="238"/>
    </font>
    <font>
      <b/>
      <u/>
      <sz val="12"/>
      <color indexed="8"/>
      <name val="MS Sans Serif"/>
      <family val="2"/>
      <charset val="238"/>
    </font>
    <font>
      <sz val="12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sz val="14"/>
      <color indexed="8"/>
      <name val="MS Sans Serif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sz val="18"/>
      <color indexed="8"/>
      <name val="MS Sans Serif"/>
      <family val="2"/>
      <charset val="238"/>
    </font>
    <font>
      <u/>
      <sz val="18"/>
      <color indexed="12"/>
      <name val="MS Sans Serif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8" borderId="0" applyNumberFormat="0" applyBorder="0" applyAlignment="0" applyProtection="0"/>
    <xf numFmtId="0" fontId="5" fillId="16" borderId="2" applyNumberFormat="0" applyAlignment="0" applyProtection="0"/>
    <xf numFmtId="0" fontId="6" fillId="17" borderId="3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9" borderId="2" applyNumberFormat="0" applyAlignment="0" applyProtection="0"/>
    <xf numFmtId="0" fontId="14" fillId="0" borderId="8" applyNumberFormat="0" applyFill="0" applyAlignment="0" applyProtection="0"/>
    <xf numFmtId="0" fontId="15" fillId="9" borderId="0" applyNumberFormat="0" applyBorder="0" applyAlignment="0" applyProtection="0"/>
    <xf numFmtId="0" fontId="20" fillId="0" borderId="0"/>
    <xf numFmtId="0" fontId="16" fillId="4" borderId="1" applyNumberFormat="0" applyFont="0" applyAlignment="0" applyProtection="0"/>
    <xf numFmtId="0" fontId="23" fillId="0" borderId="0"/>
    <xf numFmtId="0" fontId="17" fillId="16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96">
    <xf numFmtId="0" fontId="0" fillId="0" borderId="0" xfId="0"/>
    <xf numFmtId="3" fontId="22" fillId="0" borderId="11" xfId="1" applyNumberFormat="1" applyFont="1" applyBorder="1"/>
    <xf numFmtId="0" fontId="22" fillId="0" borderId="10" xfId="39" applyFont="1" applyFill="1" applyBorder="1" applyAlignment="1">
      <alignment horizontal="center" wrapText="1"/>
    </xf>
    <xf numFmtId="3" fontId="22" fillId="0" borderId="0" xfId="1" applyNumberFormat="1" applyFont="1" applyBorder="1"/>
    <xf numFmtId="4" fontId="0" fillId="0" borderId="0" xfId="0" applyNumberFormat="1"/>
    <xf numFmtId="0" fontId="22" fillId="0" borderId="0" xfId="1" applyFont="1" applyFill="1" applyBorder="1" applyAlignment="1">
      <alignment horizontal="left"/>
    </xf>
    <xf numFmtId="0" fontId="26" fillId="0" borderId="0" xfId="0" applyFont="1"/>
    <xf numFmtId="0" fontId="22" fillId="0" borderId="0" xfId="1" applyFont="1" applyFill="1" applyBorder="1" applyAlignment="1">
      <alignment horizontal="center"/>
    </xf>
    <xf numFmtId="0" fontId="27" fillId="0" borderId="0" xfId="0" applyFont="1"/>
    <xf numFmtId="3" fontId="21" fillId="0" borderId="11" xfId="1" quotePrefix="1" applyNumberFormat="1" applyFont="1" applyBorder="1" applyAlignment="1">
      <alignment horizontal="left"/>
    </xf>
    <xf numFmtId="0" fontId="28" fillId="0" borderId="0" xfId="1" applyNumberFormat="1" applyFont="1" applyFill="1" applyBorder="1" applyAlignment="1" applyProtection="1"/>
    <xf numFmtId="0" fontId="29" fillId="0" borderId="0" xfId="1" applyNumberFormat="1" applyFont="1" applyFill="1" applyBorder="1" applyAlignment="1" applyProtection="1"/>
    <xf numFmtId="0" fontId="22" fillId="0" borderId="10" xfId="39" applyFont="1" applyBorder="1" applyAlignment="1">
      <alignment horizontal="center"/>
    </xf>
    <xf numFmtId="0" fontId="22" fillId="0" borderId="0" xfId="1" applyFont="1" applyFill="1" applyBorder="1" applyAlignment="1">
      <alignment horizontal="left"/>
    </xf>
    <xf numFmtId="0" fontId="31" fillId="0" borderId="0" xfId="0" applyFont="1"/>
    <xf numFmtId="0" fontId="33" fillId="0" borderId="10" xfId="39" applyFont="1" applyFill="1" applyBorder="1" applyAlignment="1">
      <alignment horizontal="center" wrapText="1"/>
    </xf>
    <xf numFmtId="4" fontId="33" fillId="0" borderId="10" xfId="39" applyNumberFormat="1" applyFont="1" applyFill="1" applyBorder="1" applyAlignment="1">
      <alignment horizontal="center" wrapText="1"/>
    </xf>
    <xf numFmtId="0" fontId="33" fillId="0" borderId="10" xfId="39" applyFont="1" applyBorder="1" applyAlignment="1">
      <alignment horizontal="center" wrapText="1"/>
    </xf>
    <xf numFmtId="0" fontId="33" fillId="0" borderId="0" xfId="1" applyFont="1" applyBorder="1" applyAlignment="1">
      <alignment horizontal="center"/>
    </xf>
    <xf numFmtId="0" fontId="33" fillId="0" borderId="0" xfId="1" applyFont="1" applyBorder="1" applyAlignment="1">
      <alignment horizontal="left"/>
    </xf>
    <xf numFmtId="0" fontId="33" fillId="0" borderId="0" xfId="1" applyFont="1" applyFill="1"/>
    <xf numFmtId="0" fontId="33" fillId="0" borderId="0" xfId="1" applyFont="1" applyFill="1" applyBorder="1" applyAlignment="1">
      <alignment horizontal="left"/>
    </xf>
    <xf numFmtId="0" fontId="34" fillId="0" borderId="0" xfId="1" applyFont="1" applyFill="1" applyBorder="1" applyAlignment="1">
      <alignment horizontal="left"/>
    </xf>
    <xf numFmtId="0" fontId="34" fillId="0" borderId="0" xfId="1" applyFont="1" applyFill="1" applyBorder="1" applyAlignment="1">
      <alignment horizontal="right"/>
    </xf>
    <xf numFmtId="0" fontId="33" fillId="0" borderId="0" xfId="1" applyFont="1" applyFill="1" applyBorder="1" applyAlignment="1">
      <alignment horizontal="center"/>
    </xf>
    <xf numFmtId="0" fontId="35" fillId="0" borderId="15" xfId="0" applyFont="1" applyBorder="1"/>
    <xf numFmtId="0" fontId="35" fillId="0" borderId="16" xfId="0" applyFont="1" applyBorder="1"/>
    <xf numFmtId="0" fontId="35" fillId="0" borderId="13" xfId="0" applyFont="1" applyBorder="1"/>
    <xf numFmtId="0" fontId="37" fillId="0" borderId="14" xfId="1" applyNumberFormat="1" applyFont="1" applyFill="1" applyBorder="1" applyAlignment="1" applyProtection="1"/>
    <xf numFmtId="3" fontId="36" fillId="0" borderId="15" xfId="1" applyNumberFormat="1" applyFont="1" applyBorder="1"/>
    <xf numFmtId="3" fontId="36" fillId="0" borderId="16" xfId="1" applyNumberFormat="1" applyFont="1" applyBorder="1"/>
    <xf numFmtId="0" fontId="38" fillId="0" borderId="0" xfId="0" applyFont="1"/>
    <xf numFmtId="3" fontId="39" fillId="0" borderId="11" xfId="1" quotePrefix="1" applyNumberFormat="1" applyFont="1" applyBorder="1" applyAlignment="1">
      <alignment horizontal="left"/>
    </xf>
    <xf numFmtId="3" fontId="40" fillId="0" borderId="11" xfId="1" applyNumberFormat="1" applyFont="1" applyBorder="1"/>
    <xf numFmtId="3" fontId="40" fillId="0" borderId="0" xfId="1" applyNumberFormat="1" applyFont="1" applyBorder="1"/>
    <xf numFmtId="0" fontId="41" fillId="0" borderId="0" xfId="0" applyFont="1"/>
    <xf numFmtId="0" fontId="42" fillId="0" borderId="0" xfId="0" applyFont="1"/>
    <xf numFmtId="0" fontId="38" fillId="0" borderId="0" xfId="0" applyFont="1" applyAlignment="1">
      <alignment horizontal="center"/>
    </xf>
    <xf numFmtId="0" fontId="38" fillId="0" borderId="10" xfId="0" applyFont="1" applyBorder="1"/>
    <xf numFmtId="4" fontId="38" fillId="0" borderId="0" xfId="0" applyNumberFormat="1" applyFont="1" applyBorder="1"/>
    <xf numFmtId="0" fontId="38" fillId="0" borderId="12" xfId="0" applyFont="1" applyBorder="1"/>
    <xf numFmtId="0" fontId="38" fillId="0" borderId="0" xfId="0" applyFont="1" applyBorder="1"/>
    <xf numFmtId="0" fontId="43" fillId="0" borderId="0" xfId="1" applyNumberFormat="1" applyFont="1" applyFill="1" applyBorder="1" applyAlignment="1" applyProtection="1"/>
    <xf numFmtId="0" fontId="43" fillId="0" borderId="17" xfId="1" applyNumberFormat="1" applyFont="1" applyFill="1" applyBorder="1" applyAlignment="1" applyProtection="1"/>
    <xf numFmtId="4" fontId="43" fillId="0" borderId="0" xfId="1" applyNumberFormat="1" applyFont="1" applyFill="1" applyBorder="1" applyAlignment="1" applyProtection="1"/>
    <xf numFmtId="3" fontId="39" fillId="0" borderId="0" xfId="1" applyNumberFormat="1" applyFont="1" applyBorder="1" applyAlignment="1">
      <alignment horizontal="left"/>
    </xf>
    <xf numFmtId="0" fontId="40" fillId="0" borderId="10" xfId="1" applyNumberFormat="1" applyFont="1" applyBorder="1"/>
    <xf numFmtId="4" fontId="40" fillId="0" borderId="0" xfId="1" applyNumberFormat="1" applyFont="1" applyBorder="1"/>
    <xf numFmtId="3" fontId="40" fillId="0" borderId="0" xfId="1" applyNumberFormat="1" applyFont="1"/>
    <xf numFmtId="3" fontId="44" fillId="0" borderId="0" xfId="35" applyNumberFormat="1" applyFont="1" applyBorder="1" applyAlignment="1" applyProtection="1">
      <alignment horizontal="left"/>
    </xf>
    <xf numFmtId="3" fontId="40" fillId="0" borderId="0" xfId="1" applyNumberFormat="1" applyFont="1" applyBorder="1" applyAlignment="1">
      <alignment wrapText="1"/>
    </xf>
    <xf numFmtId="4" fontId="39" fillId="0" borderId="0" xfId="1" applyNumberFormat="1" applyFont="1"/>
    <xf numFmtId="3" fontId="38" fillId="0" borderId="10" xfId="0" applyNumberFormat="1" applyFont="1" applyBorder="1"/>
    <xf numFmtId="3" fontId="43" fillId="0" borderId="10" xfId="1" applyNumberFormat="1" applyFont="1" applyFill="1" applyBorder="1" applyAlignment="1" applyProtection="1"/>
    <xf numFmtId="3" fontId="40" fillId="0" borderId="10" xfId="1" applyNumberFormat="1" applyFont="1" applyBorder="1"/>
    <xf numFmtId="3" fontId="40" fillId="0" borderId="10" xfId="1" applyNumberFormat="1" applyFont="1" applyBorder="1" applyAlignment="1">
      <alignment wrapText="1"/>
    </xf>
    <xf numFmtId="3" fontId="39" fillId="0" borderId="0" xfId="1" applyNumberFormat="1" applyFont="1"/>
    <xf numFmtId="0" fontId="45" fillId="0" borderId="0" xfId="0" applyFont="1"/>
    <xf numFmtId="0" fontId="45" fillId="20" borderId="0" xfId="0" applyFont="1" applyFill="1"/>
    <xf numFmtId="0" fontId="46" fillId="0" borderId="10" xfId="0" applyFont="1" applyBorder="1" applyAlignment="1">
      <alignment horizontal="center" vertical="center" wrapText="1"/>
    </xf>
    <xf numFmtId="0" fontId="32" fillId="20" borderId="10" xfId="39" applyFont="1" applyFill="1" applyBorder="1" applyAlignment="1">
      <alignment horizontal="center" wrapText="1"/>
    </xf>
    <xf numFmtId="0" fontId="47" fillId="0" borderId="10" xfId="39" applyFont="1" applyFill="1" applyBorder="1" applyAlignment="1">
      <alignment horizontal="center" wrapText="1"/>
    </xf>
    <xf numFmtId="0" fontId="32" fillId="20" borderId="10" xfId="1" applyFont="1" applyFill="1" applyBorder="1" applyAlignment="1">
      <alignment horizontal="center" wrapText="1"/>
    </xf>
    <xf numFmtId="0" fontId="33" fillId="0" borderId="10" xfId="1" applyFont="1" applyFill="1" applyBorder="1" applyAlignment="1">
      <alignment horizontal="center" wrapText="1"/>
    </xf>
    <xf numFmtId="0" fontId="32" fillId="0" borderId="10" xfId="1" applyFont="1" applyFill="1" applyBorder="1" applyAlignment="1">
      <alignment horizontal="center" wrapText="1"/>
    </xf>
    <xf numFmtId="4" fontId="33" fillId="0" borderId="10" xfId="1" applyNumberFormat="1" applyFont="1" applyFill="1" applyBorder="1" applyAlignment="1">
      <alignment horizontal="center" wrapText="1"/>
    </xf>
    <xf numFmtId="0" fontId="25" fillId="20" borderId="10" xfId="39" applyFont="1" applyFill="1" applyBorder="1" applyAlignment="1">
      <alignment horizontal="center" wrapText="1"/>
    </xf>
    <xf numFmtId="3" fontId="25" fillId="20" borderId="10" xfId="1" applyNumberFormat="1" applyFont="1" applyFill="1" applyBorder="1" applyAlignment="1">
      <alignment horizontal="right"/>
    </xf>
    <xf numFmtId="3" fontId="48" fillId="20" borderId="10" xfId="0" applyNumberFormat="1" applyFont="1" applyFill="1" applyBorder="1"/>
    <xf numFmtId="0" fontId="49" fillId="0" borderId="10" xfId="39" applyFont="1" applyFill="1" applyBorder="1" applyAlignment="1">
      <alignment horizontal="center" wrapText="1"/>
    </xf>
    <xf numFmtId="3" fontId="49" fillId="0" borderId="10" xfId="1" applyNumberFormat="1" applyFont="1" applyFill="1" applyBorder="1" applyAlignment="1">
      <alignment horizontal="right"/>
    </xf>
    <xf numFmtId="3" fontId="30" fillId="0" borderId="10" xfId="1" applyNumberFormat="1" applyFont="1" applyFill="1" applyBorder="1" applyAlignment="1">
      <alignment horizontal="right"/>
    </xf>
    <xf numFmtId="3" fontId="27" fillId="0" borderId="10" xfId="0" applyNumberFormat="1" applyFont="1" applyBorder="1"/>
    <xf numFmtId="0" fontId="25" fillId="20" borderId="10" xfId="1" applyFont="1" applyFill="1" applyBorder="1" applyAlignment="1">
      <alignment horizontal="center"/>
    </xf>
    <xf numFmtId="0" fontId="22" fillId="0" borderId="10" xfId="1" applyFont="1" applyFill="1" applyBorder="1" applyAlignment="1">
      <alignment horizontal="center"/>
    </xf>
    <xf numFmtId="0" fontId="25" fillId="0" borderId="10" xfId="1" applyFont="1" applyFill="1" applyBorder="1" applyAlignment="1">
      <alignment horizontal="center"/>
    </xf>
    <xf numFmtId="3" fontId="25" fillId="0" borderId="10" xfId="1" applyNumberFormat="1" applyFont="1" applyFill="1" applyBorder="1" applyAlignment="1">
      <alignment horizontal="right"/>
    </xf>
    <xf numFmtId="3" fontId="48" fillId="0" borderId="10" xfId="0" applyNumberFormat="1" applyFont="1" applyBorder="1"/>
    <xf numFmtId="0" fontId="21" fillId="19" borderId="10" xfId="39" applyFont="1" applyFill="1" applyBorder="1" applyAlignment="1">
      <alignment horizontal="center"/>
    </xf>
    <xf numFmtId="0" fontId="21" fillId="19" borderId="10" xfId="39" applyFont="1" applyFill="1" applyBorder="1" applyAlignment="1">
      <alignment horizontal="left" wrapText="1"/>
    </xf>
    <xf numFmtId="3" fontId="25" fillId="19" borderId="10" xfId="1" applyNumberFormat="1" applyFont="1" applyFill="1" applyBorder="1" applyAlignment="1">
      <alignment horizontal="right"/>
    </xf>
    <xf numFmtId="3" fontId="21" fillId="19" borderId="10" xfId="1" applyNumberFormat="1" applyFont="1" applyFill="1" applyBorder="1" applyAlignment="1">
      <alignment horizontal="right"/>
    </xf>
    <xf numFmtId="3" fontId="26" fillId="19" borderId="10" xfId="0" applyNumberFormat="1" applyFont="1" applyFill="1" applyBorder="1"/>
    <xf numFmtId="0" fontId="50" fillId="0" borderId="10" xfId="1" applyNumberFormat="1" applyFont="1" applyBorder="1" applyAlignment="1">
      <alignment horizontal="center" vertical="center" wrapText="1"/>
    </xf>
    <xf numFmtId="3" fontId="50" fillId="0" borderId="10" xfId="1" quotePrefix="1" applyNumberFormat="1" applyFont="1" applyBorder="1" applyAlignment="1">
      <alignment horizontal="center" vertical="center" wrapText="1"/>
    </xf>
    <xf numFmtId="3" fontId="50" fillId="0" borderId="10" xfId="1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51" fillId="0" borderId="12" xfId="1" applyNumberFormat="1" applyFont="1" applyBorder="1" applyAlignment="1">
      <alignment horizontal="center" vertical="center" wrapText="1"/>
    </xf>
    <xf numFmtId="0" fontId="51" fillId="18" borderId="10" xfId="1" applyNumberFormat="1" applyFont="1" applyFill="1" applyBorder="1" applyAlignment="1" applyProtection="1">
      <alignment horizontal="center" vertical="center" wrapText="1"/>
    </xf>
    <xf numFmtId="0" fontId="51" fillId="18" borderId="12" xfId="1" applyNumberFormat="1" applyFont="1" applyFill="1" applyBorder="1" applyAlignment="1" applyProtection="1">
      <alignment horizontal="center" vertical="center" wrapText="1"/>
    </xf>
    <xf numFmtId="0" fontId="51" fillId="18" borderId="12" xfId="1" applyNumberFormat="1" applyFont="1" applyFill="1" applyBorder="1" applyAlignment="1" applyProtection="1">
      <alignment vertical="center" wrapText="1"/>
    </xf>
    <xf numFmtId="3" fontId="51" fillId="0" borderId="12" xfId="1" applyNumberFormat="1" applyFont="1" applyBorder="1" applyAlignment="1">
      <alignment horizontal="center" vertical="center" wrapText="1"/>
    </xf>
    <xf numFmtId="0" fontId="24" fillId="0" borderId="0" xfId="1" applyNumberFormat="1" applyFont="1" applyFill="1" applyBorder="1" applyAlignment="1" applyProtection="1">
      <alignment horizontal="left" vertical="center"/>
    </xf>
    <xf numFmtId="0" fontId="33" fillId="0" borderId="0" xfId="1" applyFont="1" applyFill="1" applyBorder="1" applyAlignment="1">
      <alignment horizontal="center"/>
    </xf>
    <xf numFmtId="0" fontId="33" fillId="0" borderId="0" xfId="1" applyFont="1" applyFill="1" applyBorder="1" applyAlignment="1">
      <alignment horizontal="left"/>
    </xf>
    <xf numFmtId="0" fontId="39" fillId="0" borderId="0" xfId="1" applyNumberFormat="1" applyFont="1" applyFill="1" applyBorder="1" applyAlignment="1" applyProtection="1">
      <alignment horizontal="left" vertical="center"/>
    </xf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Hyperlink" xfId="35" builtinId="8"/>
    <cellStyle name="Input 2" xfId="36"/>
    <cellStyle name="Linked Cell 2" xfId="37"/>
    <cellStyle name="Neutral 2" xfId="38"/>
    <cellStyle name="Normal" xfId="0" builtinId="0"/>
    <cellStyle name="Normal 2" xfId="1"/>
    <cellStyle name="Normal_zbirna 2008-------" xfId="39"/>
    <cellStyle name="Note 2" xfId="40"/>
    <cellStyle name="Obično_List4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abSelected="1" topLeftCell="A28" zoomScaleNormal="100" workbookViewId="0">
      <selection activeCell="C40" sqref="C40"/>
    </sheetView>
  </sheetViews>
  <sheetFormatPr defaultRowHeight="15.75" x14ac:dyDescent="0.25"/>
  <cols>
    <col min="1" max="1" width="5.7109375" style="8" customWidth="1"/>
    <col min="2" max="2" width="12.28515625" style="8" customWidth="1"/>
    <col min="3" max="3" width="11" style="8" customWidth="1"/>
    <col min="4" max="4" width="11.5703125" style="8" customWidth="1"/>
    <col min="5" max="5" width="8.5703125" style="8" customWidth="1"/>
    <col min="6" max="6" width="10.85546875" style="8" customWidth="1"/>
    <col min="7" max="7" width="10" style="8" customWidth="1"/>
    <col min="8" max="8" width="9.85546875" style="8" customWidth="1"/>
    <col min="9" max="9" width="10" style="8" customWidth="1"/>
    <col min="10" max="10" width="8.7109375" style="8" customWidth="1"/>
    <col min="11" max="11" width="8.85546875" style="8" customWidth="1"/>
    <col min="12" max="12" width="8.5703125" style="8" customWidth="1"/>
    <col min="13" max="13" width="11.140625" style="8" customWidth="1"/>
    <col min="14" max="14" width="11.28515625" bestFit="1" customWidth="1"/>
    <col min="16" max="16" width="16.140625" customWidth="1"/>
  </cols>
  <sheetData>
    <row r="1" spans="1:16" ht="21" x14ac:dyDescent="0.25">
      <c r="D1" s="92" t="s">
        <v>81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ht="16.5" thickBot="1" x14ac:dyDescent="0.3">
      <c r="A2" s="9" t="s">
        <v>69</v>
      </c>
      <c r="B2" s="1"/>
      <c r="C2" s="1"/>
      <c r="D2" s="1"/>
      <c r="E2" s="3"/>
    </row>
    <row r="3" spans="1:16" x14ac:dyDescent="0.25">
      <c r="A3" s="6" t="s">
        <v>70</v>
      </c>
      <c r="C3" s="6" t="s">
        <v>71</v>
      </c>
    </row>
    <row r="4" spans="1:16" ht="22.5" customHeight="1" x14ac:dyDescent="0.25">
      <c r="A4" s="11" t="s">
        <v>52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6" s="14" customFormat="1" ht="78" customHeight="1" x14ac:dyDescent="0.2">
      <c r="A5" s="87" t="s">
        <v>0</v>
      </c>
      <c r="B5" s="87" t="s">
        <v>1</v>
      </c>
      <c r="C5" s="88" t="s">
        <v>94</v>
      </c>
      <c r="D5" s="89" t="s">
        <v>30</v>
      </c>
      <c r="E5" s="90" t="s">
        <v>73</v>
      </c>
      <c r="F5" s="91" t="s">
        <v>58</v>
      </c>
      <c r="G5" s="91" t="s">
        <v>75</v>
      </c>
      <c r="H5" s="91" t="s">
        <v>76</v>
      </c>
      <c r="I5" s="91" t="s">
        <v>78</v>
      </c>
      <c r="J5" s="91" t="s">
        <v>79</v>
      </c>
      <c r="K5" s="91" t="s">
        <v>80</v>
      </c>
      <c r="L5" s="91" t="s">
        <v>89</v>
      </c>
      <c r="M5" s="91" t="s">
        <v>85</v>
      </c>
      <c r="N5" s="59" t="s">
        <v>86</v>
      </c>
    </row>
    <row r="6" spans="1:16" s="14" customFormat="1" ht="12" customHeight="1" x14ac:dyDescent="0.2">
      <c r="A6" s="83">
        <v>1</v>
      </c>
      <c r="B6" s="83">
        <v>2</v>
      </c>
      <c r="C6" s="84">
        <v>3</v>
      </c>
      <c r="D6" s="84">
        <v>4</v>
      </c>
      <c r="E6" s="84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5">
        <v>13</v>
      </c>
      <c r="N6" s="86">
        <v>14</v>
      </c>
    </row>
    <row r="7" spans="1:16" s="58" customFormat="1" ht="39" customHeight="1" x14ac:dyDescent="0.25">
      <c r="A7" s="66">
        <v>31</v>
      </c>
      <c r="B7" s="60" t="s">
        <v>2</v>
      </c>
      <c r="C7" s="67">
        <f t="shared" ref="C7:C38" si="0">SUM(D7:L7)</f>
        <v>16144963.120000001</v>
      </c>
      <c r="D7" s="67">
        <f>SUM(D8+D12+D14)</f>
        <v>14481386.120000001</v>
      </c>
      <c r="E7" s="67">
        <f>SUM(E8+E12+E14)</f>
        <v>0</v>
      </c>
      <c r="F7" s="67">
        <f t="shared" ref="F7:L7" si="1">SUM(F8+F14)</f>
        <v>16877</v>
      </c>
      <c r="G7" s="67">
        <f t="shared" si="1"/>
        <v>0</v>
      </c>
      <c r="H7" s="67">
        <f t="shared" si="1"/>
        <v>0</v>
      </c>
      <c r="I7" s="67">
        <f t="shared" si="1"/>
        <v>1646700</v>
      </c>
      <c r="J7" s="67">
        <f t="shared" si="1"/>
        <v>0</v>
      </c>
      <c r="K7" s="67">
        <f t="shared" si="1"/>
        <v>0</v>
      </c>
      <c r="L7" s="67">
        <f t="shared" si="1"/>
        <v>0</v>
      </c>
      <c r="M7" s="67">
        <v>16191076</v>
      </c>
      <c r="N7" s="68">
        <v>16216878</v>
      </c>
    </row>
    <row r="8" spans="1:16" ht="27" customHeight="1" x14ac:dyDescent="0.25">
      <c r="A8" s="69">
        <v>311</v>
      </c>
      <c r="B8" s="61" t="s">
        <v>37</v>
      </c>
      <c r="C8" s="70">
        <f t="shared" si="0"/>
        <v>13391900</v>
      </c>
      <c r="D8" s="71">
        <f t="shared" ref="D8:L8" si="2">SUM(D9:D11)</f>
        <v>11972460</v>
      </c>
      <c r="E8" s="71">
        <f t="shared" si="2"/>
        <v>0</v>
      </c>
      <c r="F8" s="71">
        <f t="shared" si="2"/>
        <v>14400</v>
      </c>
      <c r="G8" s="71">
        <f t="shared" si="2"/>
        <v>0</v>
      </c>
      <c r="H8" s="71">
        <f t="shared" si="2"/>
        <v>0</v>
      </c>
      <c r="I8" s="71">
        <f t="shared" si="2"/>
        <v>1405040</v>
      </c>
      <c r="J8" s="71">
        <f t="shared" si="2"/>
        <v>0</v>
      </c>
      <c r="K8" s="71">
        <f t="shared" si="2"/>
        <v>0</v>
      </c>
      <c r="L8" s="71">
        <f t="shared" si="2"/>
        <v>0</v>
      </c>
      <c r="M8" s="71">
        <v>0</v>
      </c>
      <c r="N8" s="72"/>
      <c r="P8" s="4"/>
    </row>
    <row r="9" spans="1:16" ht="26.25" x14ac:dyDescent="0.25">
      <c r="A9" s="2">
        <v>3111</v>
      </c>
      <c r="B9" s="15" t="s">
        <v>3</v>
      </c>
      <c r="C9" s="70">
        <f t="shared" si="0"/>
        <v>12647900</v>
      </c>
      <c r="D9" s="71">
        <v>11414460</v>
      </c>
      <c r="E9" s="71">
        <v>0</v>
      </c>
      <c r="F9" s="71">
        <v>14400</v>
      </c>
      <c r="G9" s="71">
        <v>0</v>
      </c>
      <c r="H9" s="71">
        <v>0</v>
      </c>
      <c r="I9" s="71">
        <v>1219040</v>
      </c>
      <c r="J9" s="71">
        <v>0</v>
      </c>
      <c r="K9" s="71">
        <v>0</v>
      </c>
      <c r="L9" s="71">
        <v>0</v>
      </c>
      <c r="M9" s="71">
        <v>0</v>
      </c>
      <c r="N9" s="72"/>
      <c r="P9" s="4"/>
    </row>
    <row r="10" spans="1:16" ht="26.25" x14ac:dyDescent="0.25">
      <c r="A10" s="2">
        <v>3113</v>
      </c>
      <c r="B10" s="15" t="s">
        <v>35</v>
      </c>
      <c r="C10" s="70">
        <f t="shared" si="0"/>
        <v>711600</v>
      </c>
      <c r="D10" s="71">
        <v>525600</v>
      </c>
      <c r="E10" s="71">
        <v>0</v>
      </c>
      <c r="F10" s="71">
        <v>0</v>
      </c>
      <c r="G10" s="71">
        <v>0</v>
      </c>
      <c r="H10" s="71">
        <v>0</v>
      </c>
      <c r="I10" s="71">
        <v>186000</v>
      </c>
      <c r="J10" s="71">
        <v>0</v>
      </c>
      <c r="K10" s="71">
        <v>0</v>
      </c>
      <c r="L10" s="71">
        <v>0</v>
      </c>
      <c r="M10" s="71">
        <v>0</v>
      </c>
      <c r="N10" s="72"/>
      <c r="P10" s="4"/>
    </row>
    <row r="11" spans="1:16" ht="42" customHeight="1" x14ac:dyDescent="0.25">
      <c r="A11" s="2">
        <v>3114</v>
      </c>
      <c r="B11" s="16" t="s">
        <v>38</v>
      </c>
      <c r="C11" s="70">
        <f t="shared" si="0"/>
        <v>32400</v>
      </c>
      <c r="D11" s="71">
        <v>32400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2"/>
      <c r="P11" s="4"/>
    </row>
    <row r="12" spans="1:16" ht="42" customHeight="1" x14ac:dyDescent="0.25">
      <c r="A12" s="2">
        <v>312</v>
      </c>
      <c r="B12" s="15" t="s">
        <v>39</v>
      </c>
      <c r="C12" s="70">
        <f t="shared" si="0"/>
        <v>449663</v>
      </c>
      <c r="D12" s="71">
        <f t="shared" ref="D12:M12" si="3">SUM(D13)</f>
        <v>449663</v>
      </c>
      <c r="E12" s="71">
        <f t="shared" si="3"/>
        <v>0</v>
      </c>
      <c r="F12" s="71">
        <f t="shared" si="3"/>
        <v>0</v>
      </c>
      <c r="G12" s="71">
        <f t="shared" si="3"/>
        <v>0</v>
      </c>
      <c r="H12" s="71">
        <f t="shared" si="3"/>
        <v>0</v>
      </c>
      <c r="I12" s="71">
        <f t="shared" si="3"/>
        <v>0</v>
      </c>
      <c r="J12" s="71">
        <f t="shared" si="3"/>
        <v>0</v>
      </c>
      <c r="K12" s="71">
        <f t="shared" si="3"/>
        <v>0</v>
      </c>
      <c r="L12" s="71">
        <f t="shared" si="3"/>
        <v>0</v>
      </c>
      <c r="M12" s="71">
        <f t="shared" si="3"/>
        <v>0</v>
      </c>
      <c r="N12" s="72"/>
      <c r="P12" s="4"/>
    </row>
    <row r="13" spans="1:16" ht="45" customHeight="1" x14ac:dyDescent="0.25">
      <c r="A13" s="2">
        <v>3121</v>
      </c>
      <c r="B13" s="15" t="s">
        <v>39</v>
      </c>
      <c r="C13" s="70">
        <f t="shared" si="0"/>
        <v>449663</v>
      </c>
      <c r="D13" s="71">
        <v>449663</v>
      </c>
      <c r="E13" s="71">
        <v>0</v>
      </c>
      <c r="F13" s="71">
        <v>0</v>
      </c>
      <c r="G13" s="71">
        <v>0</v>
      </c>
      <c r="H13" s="71"/>
      <c r="I13" s="71">
        <v>0</v>
      </c>
      <c r="J13" s="71"/>
      <c r="K13" s="71"/>
      <c r="L13" s="71"/>
      <c r="M13" s="71"/>
      <c r="N13" s="72"/>
    </row>
    <row r="14" spans="1:16" ht="48" customHeight="1" x14ac:dyDescent="0.25">
      <c r="A14" s="2">
        <v>313</v>
      </c>
      <c r="B14" s="15" t="s">
        <v>39</v>
      </c>
      <c r="C14" s="70">
        <f t="shared" si="0"/>
        <v>2303400.12</v>
      </c>
      <c r="D14" s="71">
        <f>SUM(D15:D16)</f>
        <v>2059263.12</v>
      </c>
      <c r="E14" s="71">
        <v>0</v>
      </c>
      <c r="F14" s="71">
        <f>SUM(F15:F16)</f>
        <v>2477</v>
      </c>
      <c r="G14" s="71">
        <f>SUM(G15:G16)</f>
        <v>0</v>
      </c>
      <c r="H14" s="71">
        <f>SUM(H15:H16)</f>
        <v>0</v>
      </c>
      <c r="I14" s="71">
        <f>SUM(I15:I16)</f>
        <v>241660</v>
      </c>
      <c r="J14" s="71">
        <v>0</v>
      </c>
      <c r="K14" s="71">
        <f t="shared" ref="K14:L14" si="4">SUM(K15:K16)</f>
        <v>0</v>
      </c>
      <c r="L14" s="71">
        <f t="shared" si="4"/>
        <v>0</v>
      </c>
      <c r="M14" s="71">
        <f>SUM(M15:M16)</f>
        <v>0</v>
      </c>
      <c r="N14" s="72"/>
    </row>
    <row r="15" spans="1:16" ht="39" x14ac:dyDescent="0.25">
      <c r="A15" s="2">
        <v>3132</v>
      </c>
      <c r="B15" s="15" t="s">
        <v>64</v>
      </c>
      <c r="C15" s="70">
        <f t="shared" si="0"/>
        <v>2075744.3</v>
      </c>
      <c r="D15" s="71">
        <v>1855731.3</v>
      </c>
      <c r="E15" s="71">
        <v>0</v>
      </c>
      <c r="F15" s="71">
        <v>2232</v>
      </c>
      <c r="G15" s="71">
        <v>0</v>
      </c>
      <c r="H15" s="71">
        <v>0</v>
      </c>
      <c r="I15" s="71">
        <v>217781</v>
      </c>
      <c r="J15" s="71">
        <v>0</v>
      </c>
      <c r="K15" s="71">
        <v>0</v>
      </c>
      <c r="L15" s="71">
        <v>0</v>
      </c>
      <c r="M15" s="71">
        <v>0</v>
      </c>
      <c r="N15" s="72"/>
    </row>
    <row r="16" spans="1:16" ht="45" customHeight="1" x14ac:dyDescent="0.25">
      <c r="A16" s="2">
        <v>3133</v>
      </c>
      <c r="B16" s="15" t="s">
        <v>40</v>
      </c>
      <c r="C16" s="70">
        <f t="shared" si="0"/>
        <v>227655.82</v>
      </c>
      <c r="D16" s="71">
        <v>203531.82</v>
      </c>
      <c r="E16" s="71">
        <v>0</v>
      </c>
      <c r="F16" s="71">
        <v>245</v>
      </c>
      <c r="G16" s="71">
        <v>0</v>
      </c>
      <c r="H16" s="71">
        <v>0</v>
      </c>
      <c r="I16" s="71">
        <v>23879</v>
      </c>
      <c r="J16" s="71">
        <v>0</v>
      </c>
      <c r="K16" s="71">
        <v>0</v>
      </c>
      <c r="L16" s="71">
        <v>0</v>
      </c>
      <c r="M16" s="71">
        <v>0</v>
      </c>
      <c r="N16" s="72"/>
    </row>
    <row r="17" spans="1:14" s="58" customFormat="1" ht="31.5" customHeight="1" x14ac:dyDescent="0.25">
      <c r="A17" s="73">
        <v>32</v>
      </c>
      <c r="B17" s="62" t="s">
        <v>4</v>
      </c>
      <c r="C17" s="67">
        <f t="shared" si="0"/>
        <v>4139848</v>
      </c>
      <c r="D17" s="67">
        <f t="shared" ref="D17:K17" si="5">SUM(D18+D23+D30+D40)</f>
        <v>27586</v>
      </c>
      <c r="E17" s="67">
        <f t="shared" si="5"/>
        <v>47500</v>
      </c>
      <c r="F17" s="67">
        <f t="shared" si="5"/>
        <v>1812562</v>
      </c>
      <c r="G17" s="67">
        <f t="shared" si="5"/>
        <v>348700</v>
      </c>
      <c r="H17" s="67">
        <f t="shared" si="5"/>
        <v>0</v>
      </c>
      <c r="I17" s="67">
        <f t="shared" si="5"/>
        <v>1708500</v>
      </c>
      <c r="J17" s="67">
        <f t="shared" si="5"/>
        <v>75000</v>
      </c>
      <c r="K17" s="67">
        <f t="shared" si="5"/>
        <v>120000</v>
      </c>
      <c r="L17" s="67">
        <v>0</v>
      </c>
      <c r="M17" s="67">
        <v>4168894</v>
      </c>
      <c r="N17" s="68">
        <v>4238601</v>
      </c>
    </row>
    <row r="18" spans="1:14" ht="52.5" customHeight="1" x14ac:dyDescent="0.25">
      <c r="A18" s="74">
        <v>321</v>
      </c>
      <c r="B18" s="63" t="s">
        <v>41</v>
      </c>
      <c r="C18" s="70">
        <f t="shared" si="0"/>
        <v>934373</v>
      </c>
      <c r="D18" s="71">
        <f>SUM(D19+D20+D21)</f>
        <v>0</v>
      </c>
      <c r="E18" s="71">
        <f>SUM(E19+E20+E21)</f>
        <v>0</v>
      </c>
      <c r="F18" s="71">
        <f t="shared" ref="F18:K18" si="6">SUM(F19:F21)</f>
        <v>439873</v>
      </c>
      <c r="G18" s="71">
        <f t="shared" si="6"/>
        <v>18500</v>
      </c>
      <c r="H18" s="71">
        <f t="shared" si="6"/>
        <v>0</v>
      </c>
      <c r="I18" s="71">
        <f t="shared" si="6"/>
        <v>330000</v>
      </c>
      <c r="J18" s="71">
        <f t="shared" si="6"/>
        <v>26000</v>
      </c>
      <c r="K18" s="71">
        <f t="shared" si="6"/>
        <v>120000</v>
      </c>
      <c r="L18" s="71">
        <v>0</v>
      </c>
      <c r="M18" s="71">
        <v>0</v>
      </c>
      <c r="N18" s="72"/>
    </row>
    <row r="19" spans="1:14" ht="28.5" customHeight="1" x14ac:dyDescent="0.25">
      <c r="A19" s="12">
        <v>3211</v>
      </c>
      <c r="B19" s="17" t="s">
        <v>5</v>
      </c>
      <c r="C19" s="70">
        <f t="shared" si="0"/>
        <v>405625</v>
      </c>
      <c r="D19" s="71">
        <v>0</v>
      </c>
      <c r="E19" s="71">
        <v>0</v>
      </c>
      <c r="F19" s="71">
        <v>8625</v>
      </c>
      <c r="G19" s="71">
        <v>16000</v>
      </c>
      <c r="H19" s="71">
        <v>0</v>
      </c>
      <c r="I19" s="71">
        <v>235000</v>
      </c>
      <c r="J19" s="71">
        <v>26000</v>
      </c>
      <c r="K19" s="71">
        <v>120000</v>
      </c>
      <c r="L19" s="71">
        <v>0</v>
      </c>
      <c r="M19" s="71">
        <v>0</v>
      </c>
      <c r="N19" s="72"/>
    </row>
    <row r="20" spans="1:14" ht="28.5" customHeight="1" x14ac:dyDescent="0.25">
      <c r="A20" s="12">
        <v>3212</v>
      </c>
      <c r="B20" s="17" t="s">
        <v>42</v>
      </c>
      <c r="C20" s="70">
        <f t="shared" si="0"/>
        <v>420000</v>
      </c>
      <c r="D20" s="71">
        <v>0</v>
      </c>
      <c r="E20" s="71"/>
      <c r="F20" s="71">
        <v>420000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/>
      <c r="N20" s="72"/>
    </row>
    <row r="21" spans="1:14" ht="39" x14ac:dyDescent="0.25">
      <c r="A21" s="12">
        <v>3213</v>
      </c>
      <c r="B21" s="17" t="s">
        <v>6</v>
      </c>
      <c r="C21" s="70">
        <f t="shared" si="0"/>
        <v>108748</v>
      </c>
      <c r="D21" s="71">
        <v>0</v>
      </c>
      <c r="E21" s="71">
        <v>0</v>
      </c>
      <c r="F21" s="71">
        <v>11248</v>
      </c>
      <c r="G21" s="71">
        <v>2500</v>
      </c>
      <c r="H21" s="71">
        <v>0</v>
      </c>
      <c r="I21" s="71">
        <v>95000</v>
      </c>
      <c r="J21" s="71">
        <v>0</v>
      </c>
      <c r="K21" s="71">
        <v>0</v>
      </c>
      <c r="L21" s="71">
        <v>0</v>
      </c>
      <c r="M21" s="71">
        <v>0</v>
      </c>
      <c r="N21" s="72"/>
    </row>
    <row r="22" spans="1:14" ht="39" x14ac:dyDescent="0.25">
      <c r="A22" s="12">
        <v>3214</v>
      </c>
      <c r="B22" s="17" t="s">
        <v>57</v>
      </c>
      <c r="C22" s="70">
        <f t="shared" si="0"/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2"/>
    </row>
    <row r="23" spans="1:14" ht="43.5" customHeight="1" x14ac:dyDescent="0.25">
      <c r="A23" s="12">
        <v>322</v>
      </c>
      <c r="B23" s="17" t="s">
        <v>43</v>
      </c>
      <c r="C23" s="70">
        <f t="shared" si="0"/>
        <v>1581166</v>
      </c>
      <c r="D23" s="71">
        <f t="shared" ref="D23:M23" si="7">SUM(D24:D29)</f>
        <v>1000</v>
      </c>
      <c r="E23" s="71">
        <f t="shared" si="7"/>
        <v>47500</v>
      </c>
      <c r="F23" s="71">
        <f t="shared" si="7"/>
        <v>1038666</v>
      </c>
      <c r="G23" s="71">
        <f t="shared" si="7"/>
        <v>76500</v>
      </c>
      <c r="H23" s="71">
        <f t="shared" si="7"/>
        <v>0</v>
      </c>
      <c r="I23" s="71">
        <f>SUM(I24:I29)</f>
        <v>417500</v>
      </c>
      <c r="J23" s="71">
        <f t="shared" ref="J23:K23" si="8">SUM(J24:J29)</f>
        <v>0</v>
      </c>
      <c r="K23" s="71">
        <f t="shared" si="8"/>
        <v>0</v>
      </c>
      <c r="L23" s="71">
        <f t="shared" si="7"/>
        <v>0</v>
      </c>
      <c r="M23" s="71">
        <f t="shared" si="7"/>
        <v>0</v>
      </c>
      <c r="N23" s="72"/>
    </row>
    <row r="24" spans="1:14" ht="48" customHeight="1" x14ac:dyDescent="0.25">
      <c r="A24" s="12">
        <v>3221</v>
      </c>
      <c r="B24" s="17" t="s">
        <v>50</v>
      </c>
      <c r="C24" s="70">
        <f t="shared" si="0"/>
        <v>336234</v>
      </c>
      <c r="D24" s="71">
        <v>1000</v>
      </c>
      <c r="E24" s="71">
        <v>0</v>
      </c>
      <c r="F24" s="71">
        <v>59234</v>
      </c>
      <c r="G24" s="71">
        <v>16000</v>
      </c>
      <c r="H24" s="71">
        <v>0</v>
      </c>
      <c r="I24" s="71">
        <v>260000</v>
      </c>
      <c r="J24" s="71">
        <v>0</v>
      </c>
      <c r="K24" s="71">
        <v>0</v>
      </c>
      <c r="L24" s="71">
        <v>0</v>
      </c>
      <c r="M24" s="71">
        <v>0</v>
      </c>
      <c r="N24" s="72"/>
    </row>
    <row r="25" spans="1:14" ht="26.25" x14ac:dyDescent="0.25">
      <c r="A25" s="12">
        <v>3222</v>
      </c>
      <c r="B25" s="17" t="s">
        <v>7</v>
      </c>
      <c r="C25" s="70">
        <f t="shared" si="0"/>
        <v>62500</v>
      </c>
      <c r="D25" s="71">
        <v>0</v>
      </c>
      <c r="E25" s="71">
        <v>47500</v>
      </c>
      <c r="F25" s="71">
        <v>0</v>
      </c>
      <c r="G25" s="71">
        <v>0</v>
      </c>
      <c r="H25" s="71">
        <v>0</v>
      </c>
      <c r="I25" s="71">
        <v>15000</v>
      </c>
      <c r="J25" s="71">
        <v>0</v>
      </c>
      <c r="K25" s="71">
        <v>0</v>
      </c>
      <c r="L25" s="71">
        <v>0</v>
      </c>
      <c r="M25" s="71">
        <v>0</v>
      </c>
      <c r="N25" s="72"/>
    </row>
    <row r="26" spans="1:14" x14ac:dyDescent="0.25">
      <c r="A26" s="12">
        <v>3223</v>
      </c>
      <c r="B26" s="17" t="s">
        <v>8</v>
      </c>
      <c r="C26" s="70">
        <f t="shared" si="0"/>
        <v>953500</v>
      </c>
      <c r="D26" s="71">
        <v>0</v>
      </c>
      <c r="E26" s="71">
        <v>0</v>
      </c>
      <c r="F26" s="71">
        <v>950000</v>
      </c>
      <c r="G26" s="71">
        <v>500</v>
      </c>
      <c r="H26" s="71">
        <v>0</v>
      </c>
      <c r="I26" s="71">
        <v>3000</v>
      </c>
      <c r="J26" s="71">
        <v>0</v>
      </c>
      <c r="K26" s="71">
        <v>0</v>
      </c>
      <c r="L26" s="71">
        <v>0</v>
      </c>
      <c r="M26" s="71">
        <v>0</v>
      </c>
      <c r="N26" s="72"/>
    </row>
    <row r="27" spans="1:14" ht="39" x14ac:dyDescent="0.25">
      <c r="A27" s="12">
        <v>3224</v>
      </c>
      <c r="B27" s="17" t="s">
        <v>32</v>
      </c>
      <c r="C27" s="70">
        <f t="shared" si="0"/>
        <v>113752</v>
      </c>
      <c r="D27" s="71">
        <v>0</v>
      </c>
      <c r="E27" s="71">
        <v>0</v>
      </c>
      <c r="F27" s="71">
        <v>23752</v>
      </c>
      <c r="G27" s="71">
        <v>30000</v>
      </c>
      <c r="H27" s="71">
        <v>0</v>
      </c>
      <c r="I27" s="71">
        <v>60000</v>
      </c>
      <c r="J27" s="71">
        <v>0</v>
      </c>
      <c r="K27" s="71">
        <v>0</v>
      </c>
      <c r="L27" s="71">
        <v>0</v>
      </c>
      <c r="M27" s="71">
        <v>0</v>
      </c>
      <c r="N27" s="72"/>
    </row>
    <row r="28" spans="1:14" x14ac:dyDescent="0.25">
      <c r="A28" s="12">
        <v>3225</v>
      </c>
      <c r="B28" s="17" t="s">
        <v>33</v>
      </c>
      <c r="C28" s="70">
        <f t="shared" si="0"/>
        <v>95680</v>
      </c>
      <c r="D28" s="71">
        <v>0</v>
      </c>
      <c r="E28" s="71">
        <v>0</v>
      </c>
      <c r="F28" s="71">
        <v>5680</v>
      </c>
      <c r="G28" s="71">
        <v>30000</v>
      </c>
      <c r="H28" s="71">
        <v>0</v>
      </c>
      <c r="I28" s="71">
        <v>60000</v>
      </c>
      <c r="J28" s="71">
        <v>0</v>
      </c>
      <c r="K28" s="71">
        <v>0</v>
      </c>
      <c r="L28" s="71">
        <v>0</v>
      </c>
      <c r="M28" s="71">
        <v>0</v>
      </c>
      <c r="N28" s="72"/>
    </row>
    <row r="29" spans="1:14" ht="51.75" x14ac:dyDescent="0.25">
      <c r="A29" s="12">
        <v>3227</v>
      </c>
      <c r="B29" s="17" t="s">
        <v>9</v>
      </c>
      <c r="C29" s="70">
        <f t="shared" si="0"/>
        <v>19500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19500</v>
      </c>
      <c r="J29" s="71">
        <v>0</v>
      </c>
      <c r="K29" s="71">
        <v>0</v>
      </c>
      <c r="L29" s="71">
        <v>0</v>
      </c>
      <c r="M29" s="71">
        <v>0</v>
      </c>
      <c r="N29" s="72"/>
    </row>
    <row r="30" spans="1:14" ht="26.25" x14ac:dyDescent="0.25">
      <c r="A30" s="12">
        <v>323</v>
      </c>
      <c r="B30" s="17" t="s">
        <v>44</v>
      </c>
      <c r="C30" s="70">
        <f t="shared" si="0"/>
        <v>900394</v>
      </c>
      <c r="D30" s="71">
        <f t="shared" ref="D30:M30" si="9">SUM(D31:D39)</f>
        <v>2000</v>
      </c>
      <c r="E30" s="71">
        <f>SUM(E31:E39)</f>
        <v>0</v>
      </c>
      <c r="F30" s="71">
        <f t="shared" si="9"/>
        <v>188294</v>
      </c>
      <c r="G30" s="71">
        <f t="shared" si="9"/>
        <v>235700</v>
      </c>
      <c r="H30" s="71"/>
      <c r="I30" s="71">
        <f>SUM(I31:I39)</f>
        <v>474400</v>
      </c>
      <c r="J30" s="71">
        <f t="shared" ref="J30:K30" si="10">SUM(J31:J39)</f>
        <v>0</v>
      </c>
      <c r="K30" s="71">
        <f t="shared" si="10"/>
        <v>0</v>
      </c>
      <c r="L30" s="71">
        <f t="shared" si="9"/>
        <v>0</v>
      </c>
      <c r="M30" s="71">
        <f t="shared" si="9"/>
        <v>0</v>
      </c>
      <c r="N30" s="72"/>
    </row>
    <row r="31" spans="1:14" ht="51.75" x14ac:dyDescent="0.25">
      <c r="A31" s="12">
        <v>3231</v>
      </c>
      <c r="B31" s="17" t="s">
        <v>10</v>
      </c>
      <c r="C31" s="70">
        <f t="shared" si="0"/>
        <v>76210</v>
      </c>
      <c r="D31" s="71">
        <v>0</v>
      </c>
      <c r="E31" s="71">
        <v>0</v>
      </c>
      <c r="F31" s="71">
        <v>36810</v>
      </c>
      <c r="G31" s="71">
        <v>0</v>
      </c>
      <c r="H31" s="71">
        <v>0</v>
      </c>
      <c r="I31" s="71">
        <v>39400</v>
      </c>
      <c r="J31" s="71">
        <v>0</v>
      </c>
      <c r="K31" s="71">
        <v>0</v>
      </c>
      <c r="L31" s="71">
        <v>0</v>
      </c>
      <c r="M31" s="71">
        <v>0</v>
      </c>
      <c r="N31" s="72"/>
    </row>
    <row r="32" spans="1:14" ht="51.75" x14ac:dyDescent="0.25">
      <c r="A32" s="12">
        <v>3232</v>
      </c>
      <c r="B32" s="17" t="s">
        <v>11</v>
      </c>
      <c r="C32" s="70">
        <f t="shared" si="0"/>
        <v>169913</v>
      </c>
      <c r="D32" s="71">
        <v>0</v>
      </c>
      <c r="E32" s="71">
        <v>0</v>
      </c>
      <c r="F32" s="71">
        <v>9913</v>
      </c>
      <c r="G32" s="71">
        <v>70000</v>
      </c>
      <c r="H32" s="71">
        <v>0</v>
      </c>
      <c r="I32" s="71">
        <v>90000</v>
      </c>
      <c r="J32" s="71">
        <v>0</v>
      </c>
      <c r="K32" s="71">
        <v>0</v>
      </c>
      <c r="L32" s="71">
        <v>0</v>
      </c>
      <c r="M32" s="71">
        <v>0</v>
      </c>
      <c r="N32" s="72"/>
    </row>
    <row r="33" spans="1:14" ht="39" x14ac:dyDescent="0.25">
      <c r="A33" s="12">
        <v>3233</v>
      </c>
      <c r="B33" s="17" t="s">
        <v>12</v>
      </c>
      <c r="C33" s="70">
        <f t="shared" si="0"/>
        <v>11039</v>
      </c>
      <c r="D33" s="71">
        <v>0</v>
      </c>
      <c r="E33" s="71">
        <v>0</v>
      </c>
      <c r="F33" s="71">
        <v>4039</v>
      </c>
      <c r="G33" s="71">
        <v>2000</v>
      </c>
      <c r="H33" s="71">
        <v>0</v>
      </c>
      <c r="I33" s="71">
        <v>5000</v>
      </c>
      <c r="J33" s="71">
        <v>0</v>
      </c>
      <c r="K33" s="71">
        <v>0</v>
      </c>
      <c r="L33" s="71">
        <v>0</v>
      </c>
      <c r="M33" s="71">
        <v>0</v>
      </c>
      <c r="N33" s="72"/>
    </row>
    <row r="34" spans="1:14" ht="26.25" x14ac:dyDescent="0.25">
      <c r="A34" s="12">
        <v>3234</v>
      </c>
      <c r="B34" s="17" t="s">
        <v>13</v>
      </c>
      <c r="C34" s="70">
        <f t="shared" si="0"/>
        <v>215265</v>
      </c>
      <c r="D34" s="71">
        <v>0</v>
      </c>
      <c r="E34" s="71">
        <v>0</v>
      </c>
      <c r="F34" s="71">
        <v>88265</v>
      </c>
      <c r="G34" s="71">
        <v>127000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2"/>
    </row>
    <row r="35" spans="1:14" ht="26.25" x14ac:dyDescent="0.25">
      <c r="A35" s="12">
        <v>3235</v>
      </c>
      <c r="B35" s="17" t="s">
        <v>14</v>
      </c>
      <c r="C35" s="70">
        <f t="shared" si="0"/>
        <v>12000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12000</v>
      </c>
      <c r="J35" s="71">
        <v>0</v>
      </c>
      <c r="K35" s="71">
        <v>0</v>
      </c>
      <c r="L35" s="71">
        <v>0</v>
      </c>
      <c r="M35" s="71">
        <v>0</v>
      </c>
      <c r="N35" s="72"/>
    </row>
    <row r="36" spans="1:14" ht="39" x14ac:dyDescent="0.25">
      <c r="A36" s="12">
        <v>3236</v>
      </c>
      <c r="B36" s="17" t="s">
        <v>15</v>
      </c>
      <c r="C36" s="70">
        <f t="shared" si="0"/>
        <v>12814</v>
      </c>
      <c r="D36" s="71">
        <v>0</v>
      </c>
      <c r="E36" s="71">
        <v>0</v>
      </c>
      <c r="F36" s="71">
        <v>10814</v>
      </c>
      <c r="G36" s="71">
        <v>0</v>
      </c>
      <c r="H36" s="71">
        <v>0</v>
      </c>
      <c r="I36" s="71">
        <v>2000</v>
      </c>
      <c r="J36" s="71">
        <v>0</v>
      </c>
      <c r="K36" s="71">
        <v>0</v>
      </c>
      <c r="L36" s="71">
        <v>0</v>
      </c>
      <c r="M36" s="71">
        <v>0</v>
      </c>
      <c r="N36" s="72"/>
    </row>
    <row r="37" spans="1:14" ht="26.25" x14ac:dyDescent="0.25">
      <c r="A37" s="12">
        <v>3237</v>
      </c>
      <c r="B37" s="17" t="s">
        <v>16</v>
      </c>
      <c r="C37" s="70">
        <f t="shared" si="0"/>
        <v>304079</v>
      </c>
      <c r="D37" s="71">
        <v>2000</v>
      </c>
      <c r="E37" s="71">
        <v>0</v>
      </c>
      <c r="F37" s="71">
        <v>26079</v>
      </c>
      <c r="G37" s="71">
        <v>30000</v>
      </c>
      <c r="H37" s="71">
        <v>0</v>
      </c>
      <c r="I37" s="71">
        <v>246000</v>
      </c>
      <c r="J37" s="71">
        <v>0</v>
      </c>
      <c r="K37" s="71">
        <v>0</v>
      </c>
      <c r="L37" s="71">
        <v>0</v>
      </c>
      <c r="M37" s="71">
        <v>0</v>
      </c>
      <c r="N37" s="72"/>
    </row>
    <row r="38" spans="1:14" ht="26.25" x14ac:dyDescent="0.25">
      <c r="A38" s="12">
        <v>3238</v>
      </c>
      <c r="B38" s="17" t="s">
        <v>17</v>
      </c>
      <c r="C38" s="70">
        <f t="shared" si="0"/>
        <v>51734</v>
      </c>
      <c r="D38" s="71">
        <v>0</v>
      </c>
      <c r="E38" s="71">
        <v>0</v>
      </c>
      <c r="F38" s="71">
        <v>3234</v>
      </c>
      <c r="G38" s="71">
        <v>3500</v>
      </c>
      <c r="H38" s="71">
        <v>0</v>
      </c>
      <c r="I38" s="71">
        <v>45000</v>
      </c>
      <c r="J38" s="71">
        <v>0</v>
      </c>
      <c r="K38" s="71">
        <v>0</v>
      </c>
      <c r="L38" s="71">
        <v>0</v>
      </c>
      <c r="M38" s="71">
        <v>0</v>
      </c>
      <c r="N38" s="72"/>
    </row>
    <row r="39" spans="1:14" x14ac:dyDescent="0.25">
      <c r="A39" s="12">
        <v>3239</v>
      </c>
      <c r="B39" s="17" t="s">
        <v>18</v>
      </c>
      <c r="C39" s="70">
        <f t="shared" ref="C39:C63" si="11">SUM(D39:L39)</f>
        <v>47340</v>
      </c>
      <c r="D39" s="71">
        <v>0</v>
      </c>
      <c r="E39" s="71">
        <v>0</v>
      </c>
      <c r="F39" s="71">
        <v>9140</v>
      </c>
      <c r="G39" s="71">
        <v>3200</v>
      </c>
      <c r="H39" s="71">
        <v>0</v>
      </c>
      <c r="I39" s="71">
        <v>35000</v>
      </c>
      <c r="J39" s="71">
        <v>0</v>
      </c>
      <c r="K39" s="71">
        <v>0</v>
      </c>
      <c r="L39" s="71">
        <v>0</v>
      </c>
      <c r="M39" s="71">
        <v>0</v>
      </c>
      <c r="N39" s="72"/>
    </row>
    <row r="40" spans="1:14" ht="36" customHeight="1" x14ac:dyDescent="0.25">
      <c r="A40" s="12">
        <v>329</v>
      </c>
      <c r="B40" s="17" t="s">
        <v>45</v>
      </c>
      <c r="C40" s="70">
        <f t="shared" si="11"/>
        <v>723915</v>
      </c>
      <c r="D40" s="71">
        <f t="shared" ref="D40:M40" si="12">SUM(D41:D46)</f>
        <v>24586</v>
      </c>
      <c r="E40" s="71"/>
      <c r="F40" s="71">
        <f t="shared" si="12"/>
        <v>145729</v>
      </c>
      <c r="G40" s="71">
        <f t="shared" si="12"/>
        <v>18000</v>
      </c>
      <c r="H40" s="71">
        <f t="shared" si="12"/>
        <v>0</v>
      </c>
      <c r="I40" s="71">
        <f>SUM(I41:I46)</f>
        <v>486600</v>
      </c>
      <c r="J40" s="71">
        <f t="shared" ref="J40:K40" si="13">SUM(J41:J46)</f>
        <v>49000</v>
      </c>
      <c r="K40" s="71">
        <f t="shared" si="13"/>
        <v>0</v>
      </c>
      <c r="L40" s="71">
        <f t="shared" si="12"/>
        <v>0</v>
      </c>
      <c r="M40" s="71">
        <f t="shared" si="12"/>
        <v>0</v>
      </c>
      <c r="N40" s="72"/>
    </row>
    <row r="41" spans="1:14" x14ac:dyDescent="0.25">
      <c r="A41" s="12">
        <v>3291</v>
      </c>
      <c r="B41" s="17" t="s">
        <v>29</v>
      </c>
      <c r="C41" s="70">
        <f t="shared" si="11"/>
        <v>46300</v>
      </c>
      <c r="D41" s="71">
        <v>0</v>
      </c>
      <c r="E41" s="71">
        <v>0</v>
      </c>
      <c r="F41" s="71">
        <v>46300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2"/>
    </row>
    <row r="42" spans="1:14" ht="26.25" x14ac:dyDescent="0.25">
      <c r="A42" s="12">
        <v>3292</v>
      </c>
      <c r="B42" s="17" t="s">
        <v>19</v>
      </c>
      <c r="C42" s="70">
        <f t="shared" si="11"/>
        <v>19920</v>
      </c>
      <c r="D42" s="71">
        <v>0</v>
      </c>
      <c r="E42" s="71">
        <v>0</v>
      </c>
      <c r="F42" s="71">
        <v>3920</v>
      </c>
      <c r="G42" s="71">
        <v>5000</v>
      </c>
      <c r="H42" s="71">
        <v>0</v>
      </c>
      <c r="I42" s="71">
        <v>11000</v>
      </c>
      <c r="J42" s="71">
        <v>0</v>
      </c>
      <c r="K42" s="71">
        <v>0</v>
      </c>
      <c r="L42" s="71">
        <v>0</v>
      </c>
      <c r="M42" s="71">
        <v>0</v>
      </c>
      <c r="N42" s="72"/>
    </row>
    <row r="43" spans="1:14" ht="26.25" x14ac:dyDescent="0.25">
      <c r="A43" s="12">
        <v>3293</v>
      </c>
      <c r="B43" s="17" t="s">
        <v>20</v>
      </c>
      <c r="C43" s="70">
        <f t="shared" si="11"/>
        <v>56284</v>
      </c>
      <c r="D43" s="71">
        <v>1000</v>
      </c>
      <c r="E43" s="71">
        <v>0</v>
      </c>
      <c r="F43" s="71">
        <v>2784</v>
      </c>
      <c r="G43" s="71">
        <v>2500</v>
      </c>
      <c r="H43" s="71">
        <v>0</v>
      </c>
      <c r="I43" s="71">
        <v>50000</v>
      </c>
      <c r="J43" s="71">
        <v>0</v>
      </c>
      <c r="K43" s="71">
        <v>0</v>
      </c>
      <c r="L43" s="71">
        <v>0</v>
      </c>
      <c r="M43" s="71">
        <v>0</v>
      </c>
      <c r="N43" s="72"/>
    </row>
    <row r="44" spans="1:14" x14ac:dyDescent="0.25">
      <c r="A44" s="12">
        <v>3294</v>
      </c>
      <c r="B44" s="17" t="s">
        <v>21</v>
      </c>
      <c r="C44" s="70">
        <f t="shared" si="11"/>
        <v>114228</v>
      </c>
      <c r="D44" s="71">
        <v>0</v>
      </c>
      <c r="E44" s="71">
        <v>0</v>
      </c>
      <c r="F44" s="71">
        <v>628</v>
      </c>
      <c r="G44" s="71">
        <v>0</v>
      </c>
      <c r="H44" s="71">
        <v>0</v>
      </c>
      <c r="I44" s="71">
        <v>113600</v>
      </c>
      <c r="J44" s="71">
        <v>0</v>
      </c>
      <c r="K44" s="71">
        <v>0</v>
      </c>
      <c r="L44" s="71">
        <v>0</v>
      </c>
      <c r="M44" s="71">
        <v>0</v>
      </c>
      <c r="N44" s="72"/>
    </row>
    <row r="45" spans="1:14" ht="26.25" x14ac:dyDescent="0.25">
      <c r="A45" s="12">
        <v>3295</v>
      </c>
      <c r="B45" s="17" t="s">
        <v>51</v>
      </c>
      <c r="C45" s="70">
        <f t="shared" si="11"/>
        <v>23586</v>
      </c>
      <c r="D45" s="71">
        <v>23586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2"/>
    </row>
    <row r="46" spans="1:14" ht="39" x14ac:dyDescent="0.25">
      <c r="A46" s="12">
        <v>3299</v>
      </c>
      <c r="B46" s="17" t="s">
        <v>31</v>
      </c>
      <c r="C46" s="70">
        <f t="shared" si="11"/>
        <v>463597</v>
      </c>
      <c r="D46" s="71">
        <v>0</v>
      </c>
      <c r="E46" s="71">
        <v>0</v>
      </c>
      <c r="F46" s="71">
        <v>92097</v>
      </c>
      <c r="G46" s="71">
        <v>10500</v>
      </c>
      <c r="H46" s="71">
        <v>0</v>
      </c>
      <c r="I46" s="71">
        <v>312000</v>
      </c>
      <c r="J46" s="71">
        <v>49000</v>
      </c>
      <c r="K46" s="71">
        <v>0</v>
      </c>
      <c r="L46" s="71">
        <v>0</v>
      </c>
      <c r="M46" s="71">
        <v>0</v>
      </c>
      <c r="N46" s="72"/>
    </row>
    <row r="47" spans="1:14" s="57" customFormat="1" ht="27" customHeight="1" x14ac:dyDescent="0.25">
      <c r="A47" s="75">
        <v>34</v>
      </c>
      <c r="B47" s="64" t="s">
        <v>22</v>
      </c>
      <c r="C47" s="76">
        <f t="shared" si="11"/>
        <v>37802</v>
      </c>
      <c r="D47" s="76">
        <f t="shared" ref="D47:L47" si="14">SUM(D48)</f>
        <v>0</v>
      </c>
      <c r="E47" s="76">
        <f t="shared" si="14"/>
        <v>0</v>
      </c>
      <c r="F47" s="76">
        <f>SUM(F48)</f>
        <v>22802</v>
      </c>
      <c r="G47" s="76">
        <f t="shared" si="14"/>
        <v>0</v>
      </c>
      <c r="H47" s="76">
        <f t="shared" si="14"/>
        <v>0</v>
      </c>
      <c r="I47" s="76">
        <f>SUM(I48)</f>
        <v>15000</v>
      </c>
      <c r="J47" s="76">
        <f t="shared" ref="J47:K47" si="15">SUM(J48)</f>
        <v>0</v>
      </c>
      <c r="K47" s="76">
        <f t="shared" si="15"/>
        <v>0</v>
      </c>
      <c r="L47" s="76">
        <f t="shared" si="14"/>
        <v>0</v>
      </c>
      <c r="M47" s="76">
        <v>37802</v>
      </c>
      <c r="N47" s="77">
        <v>37802</v>
      </c>
    </row>
    <row r="48" spans="1:14" ht="24" customHeight="1" x14ac:dyDescent="0.25">
      <c r="A48" s="74">
        <v>343</v>
      </c>
      <c r="B48" s="65" t="s">
        <v>46</v>
      </c>
      <c r="C48" s="70">
        <f t="shared" si="11"/>
        <v>37802</v>
      </c>
      <c r="D48" s="71">
        <f>SUM(D49:D51)</f>
        <v>0</v>
      </c>
      <c r="E48" s="71">
        <f>SUM(E49:E51)</f>
        <v>0</v>
      </c>
      <c r="F48" s="71">
        <f t="shared" ref="F48:L48" si="16">SUM(F49:F51)</f>
        <v>22802</v>
      </c>
      <c r="G48" s="71">
        <f t="shared" si="16"/>
        <v>0</v>
      </c>
      <c r="H48" s="71">
        <f t="shared" si="16"/>
        <v>0</v>
      </c>
      <c r="I48" s="71">
        <f t="shared" si="16"/>
        <v>15000</v>
      </c>
      <c r="J48" s="71">
        <f t="shared" si="16"/>
        <v>0</v>
      </c>
      <c r="K48" s="71">
        <f t="shared" si="16"/>
        <v>0</v>
      </c>
      <c r="L48" s="71">
        <f t="shared" si="16"/>
        <v>0</v>
      </c>
      <c r="M48" s="71">
        <v>0</v>
      </c>
      <c r="N48" s="72"/>
    </row>
    <row r="49" spans="1:16" ht="28.5" customHeight="1" x14ac:dyDescent="0.25">
      <c r="A49" s="12">
        <v>3431</v>
      </c>
      <c r="B49" s="17" t="s">
        <v>36</v>
      </c>
      <c r="C49" s="70">
        <f t="shared" si="11"/>
        <v>19040</v>
      </c>
      <c r="D49" s="71">
        <v>0</v>
      </c>
      <c r="E49" s="71">
        <v>0</v>
      </c>
      <c r="F49" s="71">
        <v>4040</v>
      </c>
      <c r="G49" s="71">
        <v>0</v>
      </c>
      <c r="H49" s="71">
        <v>0</v>
      </c>
      <c r="I49" s="71">
        <v>15000</v>
      </c>
      <c r="J49" s="71">
        <v>0</v>
      </c>
      <c r="K49" s="71">
        <v>0</v>
      </c>
      <c r="L49" s="71">
        <v>0</v>
      </c>
      <c r="M49" s="71">
        <v>0</v>
      </c>
      <c r="N49" s="72"/>
    </row>
    <row r="50" spans="1:16" ht="26.25" customHeight="1" x14ac:dyDescent="0.25">
      <c r="A50" s="12">
        <v>3433</v>
      </c>
      <c r="B50" s="17" t="s">
        <v>23</v>
      </c>
      <c r="C50" s="70">
        <f t="shared" si="11"/>
        <v>2703</v>
      </c>
      <c r="D50" s="71">
        <v>0</v>
      </c>
      <c r="E50" s="71">
        <v>0</v>
      </c>
      <c r="F50" s="71">
        <v>2703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2"/>
    </row>
    <row r="51" spans="1:16" ht="40.5" customHeight="1" x14ac:dyDescent="0.25">
      <c r="A51" s="12">
        <v>3434</v>
      </c>
      <c r="B51" s="17" t="s">
        <v>24</v>
      </c>
      <c r="C51" s="70">
        <f t="shared" si="11"/>
        <v>16059</v>
      </c>
      <c r="D51" s="71">
        <v>0</v>
      </c>
      <c r="E51" s="71">
        <v>0</v>
      </c>
      <c r="F51" s="71">
        <v>16059</v>
      </c>
      <c r="G51" s="71">
        <v>0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2"/>
    </row>
    <row r="52" spans="1:16" s="57" customFormat="1" ht="39" customHeight="1" x14ac:dyDescent="0.25">
      <c r="A52" s="73">
        <v>42</v>
      </c>
      <c r="B52" s="62" t="s">
        <v>34</v>
      </c>
      <c r="C52" s="67">
        <f t="shared" si="11"/>
        <v>1076700</v>
      </c>
      <c r="D52" s="67">
        <f t="shared" ref="D52:L52" si="17">SUM(D53+D55+D61)</f>
        <v>0</v>
      </c>
      <c r="E52" s="67">
        <f>SUM(E53+E55+E61)</f>
        <v>0</v>
      </c>
      <c r="F52" s="67">
        <f t="shared" si="17"/>
        <v>10000</v>
      </c>
      <c r="G52" s="67">
        <f t="shared" si="17"/>
        <v>80400</v>
      </c>
      <c r="H52" s="67">
        <f t="shared" si="17"/>
        <v>155000</v>
      </c>
      <c r="I52" s="67">
        <f>SUM(I53+I55+I61)</f>
        <v>829800</v>
      </c>
      <c r="J52" s="67">
        <f t="shared" ref="J52:K52" si="18">SUM(J53+J55+J61)</f>
        <v>0</v>
      </c>
      <c r="K52" s="67">
        <f t="shared" si="18"/>
        <v>0</v>
      </c>
      <c r="L52" s="67">
        <f t="shared" si="17"/>
        <v>1500</v>
      </c>
      <c r="M52" s="67">
        <v>1076700</v>
      </c>
      <c r="N52" s="68">
        <v>1076700</v>
      </c>
    </row>
    <row r="53" spans="1:16" ht="30" customHeight="1" x14ac:dyDescent="0.25">
      <c r="A53" s="74">
        <v>421</v>
      </c>
      <c r="B53" s="65" t="s">
        <v>47</v>
      </c>
      <c r="C53" s="70">
        <f t="shared" si="11"/>
        <v>525000</v>
      </c>
      <c r="D53" s="71">
        <f t="shared" ref="D53:L53" si="19">SUM(D54)</f>
        <v>0</v>
      </c>
      <c r="E53" s="71">
        <f t="shared" si="19"/>
        <v>0</v>
      </c>
      <c r="F53" s="71">
        <f t="shared" si="19"/>
        <v>0</v>
      </c>
      <c r="G53" s="71">
        <f t="shared" si="19"/>
        <v>30000</v>
      </c>
      <c r="H53" s="71">
        <f t="shared" si="19"/>
        <v>85000</v>
      </c>
      <c r="I53" s="71">
        <f t="shared" si="19"/>
        <v>410000</v>
      </c>
      <c r="J53" s="71">
        <f t="shared" si="19"/>
        <v>0</v>
      </c>
      <c r="K53" s="71">
        <f t="shared" si="19"/>
        <v>0</v>
      </c>
      <c r="L53" s="71">
        <f t="shared" si="19"/>
        <v>0</v>
      </c>
      <c r="M53" s="71">
        <f>SUM(M54)</f>
        <v>0</v>
      </c>
      <c r="N53" s="72"/>
    </row>
    <row r="54" spans="1:16" ht="24.75" customHeight="1" x14ac:dyDescent="0.25">
      <c r="A54" s="12">
        <v>4212</v>
      </c>
      <c r="B54" s="17" t="s">
        <v>25</v>
      </c>
      <c r="C54" s="70">
        <f t="shared" si="11"/>
        <v>525000</v>
      </c>
      <c r="D54" s="71"/>
      <c r="E54" s="71">
        <v>0</v>
      </c>
      <c r="F54" s="71">
        <v>0</v>
      </c>
      <c r="G54" s="71">
        <v>30000</v>
      </c>
      <c r="H54" s="71">
        <v>85000</v>
      </c>
      <c r="I54" s="71">
        <v>410000</v>
      </c>
      <c r="J54" s="71">
        <v>0</v>
      </c>
      <c r="K54" s="71">
        <v>0</v>
      </c>
      <c r="L54" s="71">
        <v>0</v>
      </c>
      <c r="M54" s="71">
        <v>0</v>
      </c>
      <c r="N54" s="72"/>
    </row>
    <row r="55" spans="1:16" ht="31.5" customHeight="1" x14ac:dyDescent="0.25">
      <c r="A55" s="12">
        <v>422</v>
      </c>
      <c r="B55" s="17" t="s">
        <v>48</v>
      </c>
      <c r="C55" s="70">
        <f t="shared" si="11"/>
        <v>475000</v>
      </c>
      <c r="D55" s="71">
        <f t="shared" ref="D55:L55" si="20">SUM(D56:D60)</f>
        <v>0</v>
      </c>
      <c r="E55" s="71">
        <f>SUM(E56:E60)</f>
        <v>0</v>
      </c>
      <c r="F55" s="71">
        <f t="shared" si="20"/>
        <v>0</v>
      </c>
      <c r="G55" s="71">
        <f t="shared" si="20"/>
        <v>20000</v>
      </c>
      <c r="H55" s="71">
        <f t="shared" si="20"/>
        <v>70000</v>
      </c>
      <c r="I55" s="71">
        <f>SUM(I56:I60)</f>
        <v>385000</v>
      </c>
      <c r="J55" s="71">
        <f>SUM(J56:J60)</f>
        <v>0</v>
      </c>
      <c r="K55" s="71">
        <f>SUM(K56:K60)</f>
        <v>0</v>
      </c>
      <c r="L55" s="71">
        <f t="shared" si="20"/>
        <v>0</v>
      </c>
      <c r="M55" s="71">
        <f>SUM(M56:M60)</f>
        <v>0</v>
      </c>
      <c r="N55" s="72"/>
    </row>
    <row r="56" spans="1:16" ht="34.5" customHeight="1" x14ac:dyDescent="0.25">
      <c r="A56" s="12">
        <v>4221</v>
      </c>
      <c r="B56" s="17" t="s">
        <v>26</v>
      </c>
      <c r="C56" s="70">
        <f t="shared" si="11"/>
        <v>400000</v>
      </c>
      <c r="D56" s="71">
        <v>0</v>
      </c>
      <c r="E56" s="71">
        <v>0</v>
      </c>
      <c r="F56" s="71">
        <v>0</v>
      </c>
      <c r="G56" s="71">
        <v>20000</v>
      </c>
      <c r="H56" s="71">
        <v>70000</v>
      </c>
      <c r="I56" s="71">
        <v>310000</v>
      </c>
      <c r="J56" s="71">
        <v>0</v>
      </c>
      <c r="K56" s="71">
        <v>0</v>
      </c>
      <c r="L56" s="71">
        <v>0</v>
      </c>
      <c r="M56" s="71">
        <v>0</v>
      </c>
      <c r="N56" s="72"/>
    </row>
    <row r="57" spans="1:16" ht="33" customHeight="1" x14ac:dyDescent="0.25">
      <c r="A57" s="12">
        <v>4222</v>
      </c>
      <c r="B57" s="17" t="s">
        <v>55</v>
      </c>
      <c r="C57" s="70">
        <f t="shared" si="11"/>
        <v>25000</v>
      </c>
      <c r="D57" s="71">
        <v>0</v>
      </c>
      <c r="E57" s="71">
        <v>0</v>
      </c>
      <c r="F57" s="71">
        <v>0</v>
      </c>
      <c r="G57" s="71">
        <v>0</v>
      </c>
      <c r="H57" s="71">
        <v>0</v>
      </c>
      <c r="I57" s="71">
        <v>25000</v>
      </c>
      <c r="J57" s="71">
        <v>0</v>
      </c>
      <c r="K57" s="71">
        <v>0</v>
      </c>
      <c r="L57" s="71">
        <v>0</v>
      </c>
      <c r="M57" s="71">
        <v>0</v>
      </c>
      <c r="N57" s="72"/>
    </row>
    <row r="58" spans="1:16" ht="42" customHeight="1" x14ac:dyDescent="0.25">
      <c r="A58" s="12">
        <v>4224</v>
      </c>
      <c r="B58" s="17" t="s">
        <v>49</v>
      </c>
      <c r="C58" s="70">
        <f t="shared" si="11"/>
        <v>10000</v>
      </c>
      <c r="D58" s="71">
        <v>0</v>
      </c>
      <c r="E58" s="71">
        <v>0</v>
      </c>
      <c r="F58" s="71">
        <v>0</v>
      </c>
      <c r="G58" s="71">
        <v>0</v>
      </c>
      <c r="H58" s="71">
        <v>0</v>
      </c>
      <c r="I58" s="71">
        <v>10000</v>
      </c>
      <c r="J58" s="71">
        <v>0</v>
      </c>
      <c r="K58" s="71">
        <v>0</v>
      </c>
      <c r="L58" s="71">
        <v>0</v>
      </c>
      <c r="M58" s="71">
        <v>0</v>
      </c>
      <c r="N58" s="72"/>
    </row>
    <row r="59" spans="1:16" ht="34.5" customHeight="1" x14ac:dyDescent="0.25">
      <c r="A59" s="12">
        <v>4226</v>
      </c>
      <c r="B59" s="17" t="s">
        <v>87</v>
      </c>
      <c r="C59" s="70">
        <f t="shared" si="11"/>
        <v>40000</v>
      </c>
      <c r="D59" s="71">
        <v>0</v>
      </c>
      <c r="E59" s="71">
        <v>0</v>
      </c>
      <c r="F59" s="71">
        <v>0</v>
      </c>
      <c r="G59" s="71">
        <v>0</v>
      </c>
      <c r="H59" s="71">
        <v>0</v>
      </c>
      <c r="I59" s="71">
        <v>40000</v>
      </c>
      <c r="J59" s="71">
        <v>0</v>
      </c>
      <c r="K59" s="71">
        <v>0</v>
      </c>
      <c r="L59" s="71">
        <v>0</v>
      </c>
      <c r="M59" s="71">
        <v>0</v>
      </c>
      <c r="N59" s="72"/>
      <c r="P59" s="4"/>
    </row>
    <row r="60" spans="1:16" ht="33.75" customHeight="1" x14ac:dyDescent="0.25">
      <c r="A60" s="12">
        <v>4223</v>
      </c>
      <c r="B60" s="17" t="s">
        <v>56</v>
      </c>
      <c r="C60" s="70">
        <f t="shared" si="11"/>
        <v>0</v>
      </c>
      <c r="D60" s="71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2"/>
    </row>
    <row r="61" spans="1:16" ht="33" customHeight="1" x14ac:dyDescent="0.25">
      <c r="A61" s="12">
        <v>424</v>
      </c>
      <c r="B61" s="17" t="s">
        <v>27</v>
      </c>
      <c r="C61" s="70">
        <f t="shared" si="11"/>
        <v>76700</v>
      </c>
      <c r="D61" s="71">
        <f t="shared" ref="D61:M61" si="21">SUM(D62)</f>
        <v>0</v>
      </c>
      <c r="E61" s="71">
        <f t="shared" si="21"/>
        <v>0</v>
      </c>
      <c r="F61" s="71">
        <f t="shared" si="21"/>
        <v>10000</v>
      </c>
      <c r="G61" s="71">
        <f t="shared" si="21"/>
        <v>30400</v>
      </c>
      <c r="H61" s="71">
        <f t="shared" si="21"/>
        <v>0</v>
      </c>
      <c r="I61" s="71">
        <f t="shared" si="21"/>
        <v>34800</v>
      </c>
      <c r="J61" s="71">
        <f t="shared" si="21"/>
        <v>0</v>
      </c>
      <c r="K61" s="71">
        <f t="shared" si="21"/>
        <v>0</v>
      </c>
      <c r="L61" s="71">
        <f t="shared" si="21"/>
        <v>1500</v>
      </c>
      <c r="M61" s="71">
        <f t="shared" si="21"/>
        <v>0</v>
      </c>
      <c r="N61" s="72"/>
    </row>
    <row r="62" spans="1:16" x14ac:dyDescent="0.25">
      <c r="A62" s="12">
        <v>4241</v>
      </c>
      <c r="B62" s="17" t="s">
        <v>27</v>
      </c>
      <c r="C62" s="70">
        <f t="shared" si="11"/>
        <v>76700</v>
      </c>
      <c r="D62" s="71"/>
      <c r="E62" s="71">
        <v>0</v>
      </c>
      <c r="F62" s="71">
        <v>10000</v>
      </c>
      <c r="G62" s="71">
        <v>30400</v>
      </c>
      <c r="H62" s="71"/>
      <c r="I62" s="71">
        <v>34800</v>
      </c>
      <c r="J62" s="71"/>
      <c r="K62" s="71"/>
      <c r="L62" s="71">
        <v>1500</v>
      </c>
      <c r="M62" s="71">
        <v>0</v>
      </c>
      <c r="N62" s="72"/>
    </row>
    <row r="63" spans="1:16" x14ac:dyDescent="0.25">
      <c r="A63" s="78"/>
      <c r="B63" s="79" t="s">
        <v>54</v>
      </c>
      <c r="C63" s="80">
        <f t="shared" si="11"/>
        <v>21382436.120000001</v>
      </c>
      <c r="D63" s="81">
        <f>SUM(D52+D47+D17+D7)</f>
        <v>14508972.120000001</v>
      </c>
      <c r="E63" s="81">
        <f>SUM(E52+E47+E17+E7)</f>
        <v>47500</v>
      </c>
      <c r="F63" s="81">
        <f>SUM(F52+F47+F17)</f>
        <v>1845364</v>
      </c>
      <c r="G63" s="81">
        <f>SUM(G52+G47+G17+G7)</f>
        <v>429100</v>
      </c>
      <c r="H63" s="81">
        <f>SUM(H52+H47+H17+H7)</f>
        <v>155000</v>
      </c>
      <c r="I63" s="81">
        <f>SUM(I52+I47+I17+I7)</f>
        <v>4200000</v>
      </c>
      <c r="J63" s="81">
        <f>SUM(J52+J47+J17+J7)</f>
        <v>75000</v>
      </c>
      <c r="K63" s="81">
        <f>SUM(K52+K47+K17+K7)</f>
        <v>120000</v>
      </c>
      <c r="L63" s="81">
        <f>SUM(L52+L17)</f>
        <v>1500</v>
      </c>
      <c r="M63" s="82">
        <f>SUM(M7:M62)</f>
        <v>21474472</v>
      </c>
      <c r="N63" s="82">
        <f>SUM(N7:N62)</f>
        <v>21569981</v>
      </c>
    </row>
    <row r="64" spans="1:16" ht="15" x14ac:dyDescent="0.25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3" ht="15" x14ac:dyDescent="0.25">
      <c r="A65" s="19" t="s">
        <v>67</v>
      </c>
      <c r="B65" s="19" t="s">
        <v>91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1:13" ht="15" x14ac:dyDescent="0.25">
      <c r="A66" s="18" t="s">
        <v>68</v>
      </c>
      <c r="B66" s="19" t="s">
        <v>92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1:13" ht="15" x14ac:dyDescent="0.25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1:13" ht="15" x14ac:dyDescent="0.25">
      <c r="A68" s="20"/>
      <c r="B68" s="21"/>
      <c r="C68" s="21"/>
      <c r="D68" s="21"/>
      <c r="E68" s="21"/>
      <c r="F68" s="21" t="s">
        <v>65</v>
      </c>
      <c r="G68" s="22"/>
      <c r="H68" s="22"/>
      <c r="I68" s="23" t="s">
        <v>28</v>
      </c>
      <c r="J68" s="23"/>
      <c r="K68" s="23"/>
      <c r="L68" s="93" t="s">
        <v>95</v>
      </c>
      <c r="M68" s="93"/>
    </row>
    <row r="69" spans="1:13" ht="15" x14ac:dyDescent="0.25">
      <c r="A69" s="94" t="s">
        <v>93</v>
      </c>
      <c r="B69" s="94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1:13" ht="15" x14ac:dyDescent="0.25">
      <c r="A70" s="24"/>
      <c r="B70" s="21"/>
      <c r="C70" s="21"/>
      <c r="D70" s="21"/>
      <c r="E70" s="21"/>
      <c r="F70" s="21" t="s">
        <v>66</v>
      </c>
      <c r="G70" s="21"/>
      <c r="H70" s="21"/>
      <c r="I70" s="21"/>
      <c r="J70" s="21"/>
      <c r="K70" s="21"/>
      <c r="L70" s="21"/>
      <c r="M70" s="21"/>
    </row>
    <row r="71" spans="1:13" ht="15" x14ac:dyDescent="0.25">
      <c r="A71" s="24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93"/>
      <c r="M71" s="93"/>
    </row>
    <row r="72" spans="1:13" ht="15" x14ac:dyDescent="0.25">
      <c r="A72" s="24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 t="s">
        <v>72</v>
      </c>
      <c r="M72" s="21"/>
    </row>
    <row r="73" spans="1:13" x14ac:dyDescent="0.25">
      <c r="A73" s="7"/>
      <c r="B73" s="5"/>
      <c r="C73" s="5"/>
      <c r="D73" s="5"/>
      <c r="E73" s="13"/>
      <c r="F73" s="5"/>
      <c r="G73" s="5"/>
      <c r="H73" s="13"/>
      <c r="I73" s="5"/>
      <c r="J73" s="13"/>
      <c r="K73" s="13"/>
      <c r="L73" s="5"/>
      <c r="M73" s="5"/>
    </row>
    <row r="74" spans="1:13" x14ac:dyDescent="0.25">
      <c r="A74" s="7"/>
      <c r="B74" s="5"/>
      <c r="C74" s="5"/>
      <c r="D74" s="5"/>
      <c r="E74" s="13"/>
      <c r="F74" s="5"/>
      <c r="G74" s="5"/>
      <c r="H74" s="13"/>
      <c r="I74" s="5"/>
      <c r="J74" s="13"/>
      <c r="K74" s="13"/>
      <c r="L74" s="5"/>
      <c r="M74" s="5"/>
    </row>
    <row r="75" spans="1:13" x14ac:dyDescent="0.25">
      <c r="A75" s="7"/>
      <c r="B75" s="5"/>
      <c r="C75" s="5"/>
      <c r="D75" s="5"/>
      <c r="E75" s="13"/>
      <c r="F75" s="5"/>
      <c r="G75" s="5"/>
      <c r="H75" s="13"/>
      <c r="I75" s="5"/>
      <c r="J75" s="13"/>
      <c r="K75" s="13"/>
      <c r="L75" s="5"/>
      <c r="M75" s="5"/>
    </row>
  </sheetData>
  <mergeCells count="4">
    <mergeCell ref="D1:P1"/>
    <mergeCell ref="L71:M71"/>
    <mergeCell ref="L68:M68"/>
    <mergeCell ref="A69:B69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D11" sqref="D11"/>
    </sheetView>
  </sheetViews>
  <sheetFormatPr defaultRowHeight="15" x14ac:dyDescent="0.25"/>
  <cols>
    <col min="4" max="4" width="30.85546875" customWidth="1"/>
    <col min="5" max="5" width="22" customWidth="1"/>
    <col min="6" max="6" width="21.42578125" customWidth="1"/>
    <col min="7" max="7" width="21.140625" customWidth="1"/>
  </cols>
  <sheetData>
    <row r="1" spans="1:17" ht="23.25" x14ac:dyDescent="0.35">
      <c r="A1" s="31"/>
      <c r="B1" s="31"/>
      <c r="C1" s="31"/>
      <c r="D1" s="95" t="s">
        <v>81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24" thickBot="1" x14ac:dyDescent="0.4">
      <c r="A2" s="32" t="s">
        <v>69</v>
      </c>
      <c r="B2" s="33"/>
      <c r="C2" s="33"/>
      <c r="D2" s="33"/>
      <c r="E2" s="34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5.5" customHeight="1" x14ac:dyDescent="0.35">
      <c r="A3" s="35" t="s">
        <v>70</v>
      </c>
      <c r="B3" s="31"/>
      <c r="C3" s="35" t="s">
        <v>71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6.25" customHeight="1" x14ac:dyDescent="0.35">
      <c r="A4" s="36" t="s">
        <v>53</v>
      </c>
      <c r="B4" s="31"/>
      <c r="C4" s="31"/>
      <c r="D4" s="31"/>
      <c r="E4" s="37">
        <v>2018</v>
      </c>
      <c r="F4" s="37">
        <v>2019</v>
      </c>
      <c r="G4" s="37">
        <v>2020</v>
      </c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23.25" x14ac:dyDescent="0.35">
      <c r="A5" s="31"/>
      <c r="B5" s="38">
        <v>6361</v>
      </c>
      <c r="C5" s="25" t="s">
        <v>59</v>
      </c>
      <c r="D5" s="26"/>
      <c r="E5" s="52">
        <v>14508972.119999999</v>
      </c>
      <c r="F5" s="52">
        <v>14579130.74</v>
      </c>
      <c r="G5" s="52">
        <v>14649640.140000001</v>
      </c>
      <c r="H5" s="39"/>
      <c r="I5" s="39"/>
      <c r="J5" s="31"/>
      <c r="K5" s="31"/>
      <c r="L5" s="31"/>
      <c r="M5" s="31"/>
      <c r="N5" s="31"/>
      <c r="O5" s="31"/>
      <c r="P5" s="31"/>
      <c r="Q5" s="31"/>
    </row>
    <row r="6" spans="1:17" ht="23.25" x14ac:dyDescent="0.35">
      <c r="A6" s="31"/>
      <c r="B6" s="38">
        <v>6361</v>
      </c>
      <c r="C6" s="25" t="s">
        <v>74</v>
      </c>
      <c r="D6" s="26"/>
      <c r="E6" s="52">
        <v>47500</v>
      </c>
      <c r="F6" s="52">
        <v>47500</v>
      </c>
      <c r="G6" s="52">
        <v>47500</v>
      </c>
      <c r="H6" s="39"/>
      <c r="I6" s="39"/>
      <c r="J6" s="31"/>
      <c r="K6" s="31"/>
      <c r="L6" s="31"/>
      <c r="M6" s="31"/>
      <c r="N6" s="31"/>
      <c r="O6" s="31"/>
      <c r="P6" s="31"/>
      <c r="Q6" s="31"/>
    </row>
    <row r="7" spans="1:17" ht="23.25" x14ac:dyDescent="0.35">
      <c r="A7" s="31"/>
      <c r="B7" s="38">
        <v>6413</v>
      </c>
      <c r="C7" s="25" t="s">
        <v>77</v>
      </c>
      <c r="D7" s="26"/>
      <c r="E7" s="52">
        <v>1200</v>
      </c>
      <c r="F7" s="52">
        <v>1200</v>
      </c>
      <c r="G7" s="52">
        <v>1200</v>
      </c>
      <c r="H7" s="39"/>
      <c r="I7" s="39"/>
      <c r="J7" s="31"/>
      <c r="K7" s="31"/>
      <c r="L7" s="31"/>
      <c r="M7" s="31"/>
      <c r="N7" s="31"/>
      <c r="O7" s="31"/>
      <c r="P7" s="31"/>
      <c r="Q7" s="31"/>
    </row>
    <row r="8" spans="1:17" ht="23.25" x14ac:dyDescent="0.35">
      <c r="A8" s="31"/>
      <c r="B8" s="38">
        <v>6615</v>
      </c>
      <c r="C8" s="25" t="s">
        <v>90</v>
      </c>
      <c r="D8" s="26"/>
      <c r="E8" s="52">
        <v>428700</v>
      </c>
      <c r="F8" s="52">
        <v>428700</v>
      </c>
      <c r="G8" s="52">
        <v>428700</v>
      </c>
      <c r="H8" s="39"/>
      <c r="I8" s="39"/>
      <c r="J8" s="31"/>
      <c r="K8" s="31"/>
      <c r="L8" s="31"/>
      <c r="M8" s="31"/>
      <c r="N8" s="31"/>
      <c r="O8" s="31"/>
      <c r="P8" s="31"/>
      <c r="Q8" s="31"/>
    </row>
    <row r="9" spans="1:17" ht="23.25" x14ac:dyDescent="0.35">
      <c r="A9" s="31"/>
      <c r="B9" s="38">
        <v>6526</v>
      </c>
      <c r="C9" s="25" t="s">
        <v>60</v>
      </c>
      <c r="D9" s="26"/>
      <c r="E9" s="52">
        <v>4199200</v>
      </c>
      <c r="F9" s="52">
        <v>4199200</v>
      </c>
      <c r="G9" s="52">
        <v>4199200</v>
      </c>
      <c r="H9" s="39"/>
      <c r="I9" s="39"/>
      <c r="J9" s="31"/>
      <c r="K9" s="31"/>
      <c r="L9" s="31"/>
      <c r="M9" s="31"/>
      <c r="N9" s="31"/>
      <c r="O9" s="31"/>
      <c r="P9" s="31"/>
      <c r="Q9" s="31"/>
    </row>
    <row r="10" spans="1:17" ht="23.25" x14ac:dyDescent="0.35">
      <c r="A10" s="31"/>
      <c r="B10" s="38">
        <v>6526</v>
      </c>
      <c r="C10" s="25" t="s">
        <v>83</v>
      </c>
      <c r="D10" s="26"/>
      <c r="E10" s="52">
        <v>120000</v>
      </c>
      <c r="F10" s="52">
        <v>120000</v>
      </c>
      <c r="G10" s="52">
        <v>120000</v>
      </c>
      <c r="H10" s="39"/>
      <c r="I10" s="39"/>
      <c r="J10" s="31"/>
      <c r="K10" s="31"/>
      <c r="L10" s="31"/>
      <c r="M10" s="31"/>
      <c r="N10" s="31"/>
      <c r="O10" s="31"/>
      <c r="P10" s="31"/>
      <c r="Q10" s="31"/>
    </row>
    <row r="11" spans="1:17" ht="23.25" x14ac:dyDescent="0.35">
      <c r="A11" s="31"/>
      <c r="B11" s="40">
        <v>6526</v>
      </c>
      <c r="C11" s="25" t="s">
        <v>84</v>
      </c>
      <c r="D11" s="26"/>
      <c r="E11" s="52">
        <v>75000</v>
      </c>
      <c r="F11" s="52">
        <v>75000</v>
      </c>
      <c r="G11" s="52">
        <v>75000</v>
      </c>
      <c r="H11" s="39"/>
      <c r="I11" s="39"/>
      <c r="J11" s="31"/>
      <c r="K11" s="31"/>
      <c r="L11" s="31"/>
      <c r="M11" s="31"/>
      <c r="N11" s="31"/>
      <c r="O11" s="31"/>
      <c r="P11" s="31"/>
      <c r="Q11" s="31"/>
    </row>
    <row r="12" spans="1:17" ht="23.25" x14ac:dyDescent="0.35">
      <c r="A12" s="31"/>
      <c r="B12" s="40">
        <v>6711</v>
      </c>
      <c r="C12" s="25" t="s">
        <v>62</v>
      </c>
      <c r="D12" s="26"/>
      <c r="E12" s="52">
        <v>1835364</v>
      </c>
      <c r="F12" s="52">
        <v>1857241</v>
      </c>
      <c r="G12" s="52">
        <v>1882241</v>
      </c>
      <c r="H12" s="39"/>
      <c r="I12" s="39"/>
      <c r="J12" s="31"/>
      <c r="K12" s="31"/>
      <c r="L12" s="31"/>
      <c r="M12" s="31"/>
      <c r="N12" s="31"/>
      <c r="O12" s="31"/>
      <c r="P12" s="31"/>
      <c r="Q12" s="31"/>
    </row>
    <row r="13" spans="1:17" ht="23.25" x14ac:dyDescent="0.35">
      <c r="A13" s="31"/>
      <c r="B13" s="40">
        <v>6712</v>
      </c>
      <c r="C13" s="27" t="s">
        <v>88</v>
      </c>
      <c r="D13" s="27"/>
      <c r="E13" s="52">
        <v>10000</v>
      </c>
      <c r="F13" s="52">
        <v>10000</v>
      </c>
      <c r="G13" s="52">
        <v>10000</v>
      </c>
      <c r="H13" s="39"/>
      <c r="I13" s="39"/>
      <c r="J13" s="31"/>
      <c r="K13" s="31"/>
      <c r="L13" s="31"/>
      <c r="M13" s="31"/>
      <c r="N13" s="31"/>
      <c r="O13" s="31"/>
      <c r="P13" s="31"/>
      <c r="Q13" s="31"/>
    </row>
    <row r="14" spans="1:17" ht="23.25" x14ac:dyDescent="0.35">
      <c r="A14" s="41"/>
      <c r="B14" s="40">
        <v>6831</v>
      </c>
      <c r="C14" s="27" t="s">
        <v>61</v>
      </c>
      <c r="D14" s="27"/>
      <c r="E14" s="52">
        <v>155000</v>
      </c>
      <c r="F14" s="52">
        <v>155000</v>
      </c>
      <c r="G14" s="52">
        <v>155000</v>
      </c>
      <c r="H14" s="39"/>
      <c r="I14" s="39"/>
      <c r="J14" s="41"/>
      <c r="K14" s="41"/>
      <c r="L14" s="41"/>
      <c r="M14" s="41"/>
      <c r="N14" s="41"/>
      <c r="O14" s="31"/>
      <c r="P14" s="31"/>
      <c r="Q14" s="31"/>
    </row>
    <row r="15" spans="1:17" ht="23.25" x14ac:dyDescent="0.35">
      <c r="A15" s="42"/>
      <c r="B15" s="43"/>
      <c r="C15" s="28" t="s">
        <v>82</v>
      </c>
      <c r="D15" s="28"/>
      <c r="E15" s="53"/>
      <c r="F15" s="53"/>
      <c r="G15" s="53"/>
      <c r="H15" s="44"/>
      <c r="I15" s="44"/>
      <c r="J15" s="42"/>
      <c r="K15" s="42"/>
      <c r="L15" s="42"/>
      <c r="M15" s="42"/>
      <c r="N15" s="42"/>
      <c r="O15" s="31"/>
      <c r="P15" s="31"/>
      <c r="Q15" s="31"/>
    </row>
    <row r="16" spans="1:17" ht="23.25" x14ac:dyDescent="0.35">
      <c r="A16" s="45"/>
      <c r="B16" s="46">
        <v>7211</v>
      </c>
      <c r="C16" s="29" t="s">
        <v>63</v>
      </c>
      <c r="D16" s="30"/>
      <c r="E16" s="54">
        <v>1500</v>
      </c>
      <c r="F16" s="55">
        <v>1500</v>
      </c>
      <c r="G16" s="54">
        <v>1500</v>
      </c>
      <c r="H16" s="47"/>
      <c r="I16" s="47"/>
      <c r="J16" s="48"/>
      <c r="K16" s="48"/>
      <c r="L16" s="48"/>
      <c r="M16" s="48"/>
      <c r="N16" s="48"/>
      <c r="O16" s="31"/>
      <c r="P16" s="31"/>
      <c r="Q16" s="31"/>
    </row>
    <row r="17" spans="1:17" ht="23.25" x14ac:dyDescent="0.35">
      <c r="A17" s="49"/>
      <c r="B17" s="34"/>
      <c r="C17" s="34"/>
      <c r="D17" s="34"/>
      <c r="E17" s="34">
        <f>SUM(E5:E16)</f>
        <v>21382436.119999997</v>
      </c>
      <c r="F17" s="50">
        <f>SUM(F5:F16)</f>
        <v>21474471.740000002</v>
      </c>
      <c r="G17" s="56">
        <f>SUM(G5:G16)</f>
        <v>21569981.140000001</v>
      </c>
      <c r="H17" s="51"/>
      <c r="I17" s="51"/>
      <c r="J17" s="48"/>
      <c r="K17" s="48"/>
      <c r="L17" s="48"/>
      <c r="M17" s="48"/>
      <c r="N17" s="48"/>
      <c r="O17" s="31"/>
      <c r="P17" s="31"/>
      <c r="Q17" s="31"/>
    </row>
    <row r="18" spans="1:17" ht="23.25" x14ac:dyDescent="0.35">
      <c r="A18" s="47"/>
      <c r="B18" s="47"/>
      <c r="C18" s="48"/>
      <c r="D18" s="48"/>
      <c r="E18" s="48"/>
      <c r="F18" s="48"/>
      <c r="G18" s="48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1:17" ht="23.25" x14ac:dyDescent="0.35">
      <c r="A19" s="51"/>
      <c r="B19" s="51"/>
      <c r="C19" s="48"/>
      <c r="D19" s="48"/>
      <c r="E19" s="48"/>
      <c r="F19" s="48"/>
      <c r="G19" s="48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ht="23.25" x14ac:dyDescent="0.35">
      <c r="A20" s="42"/>
      <c r="B20" s="42"/>
      <c r="C20" s="42"/>
      <c r="D20" s="42"/>
      <c r="E20" s="42"/>
      <c r="F20" s="42"/>
      <c r="G20" s="42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23.25" x14ac:dyDescent="0.3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 ht="23.25" x14ac:dyDescent="0.3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7" ht="23.25" x14ac:dyDescent="0.3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7" ht="23.25" x14ac:dyDescent="0.3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</sheetData>
  <mergeCells count="1">
    <mergeCell ref="D1:Q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RASHODI 2018-2020</vt:lpstr>
      <vt:lpstr>PRIHODI 2018-2020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Anica Tunjić</dc:creator>
  <cp:lastModifiedBy>Anica Tunjić</cp:lastModifiedBy>
  <cp:lastPrinted>2017-12-11T07:13:49Z</cp:lastPrinted>
  <dcterms:created xsi:type="dcterms:W3CDTF">2016-12-12T11:39:54Z</dcterms:created>
  <dcterms:modified xsi:type="dcterms:W3CDTF">2017-12-11T12:22:14Z</dcterms:modified>
</cp:coreProperties>
</file>