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235" windowHeight="6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" i="1" l="1"/>
  <c r="F69" i="1"/>
  <c r="F68" i="1"/>
  <c r="F67" i="1"/>
  <c r="F66" i="1"/>
  <c r="F65" i="1"/>
  <c r="F64" i="1"/>
  <c r="F63" i="1"/>
  <c r="F61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E29" i="1"/>
  <c r="E70" i="1" s="1"/>
  <c r="G15" i="1"/>
  <c r="G14" i="1"/>
  <c r="G13" i="1"/>
  <c r="G12" i="1"/>
  <c r="G11" i="1"/>
  <c r="G10" i="1"/>
  <c r="G9" i="1"/>
  <c r="G8" i="1"/>
  <c r="G7" i="1"/>
  <c r="D62" i="1"/>
  <c r="F62" i="1" s="1"/>
  <c r="D60" i="1"/>
  <c r="F60" i="1" s="1"/>
  <c r="D29" i="1"/>
  <c r="F29" i="1" s="1"/>
  <c r="D22" i="1"/>
  <c r="F22" i="1" s="1"/>
  <c r="G17" i="1" l="1"/>
  <c r="D70" i="1"/>
  <c r="F70" i="1" s="1"/>
</calcChain>
</file>

<file path=xl/sharedStrings.xml><?xml version="1.0" encoding="utf-8"?>
<sst xmlns="http://schemas.openxmlformats.org/spreadsheetml/2006/main" count="78" uniqueCount="74">
  <si>
    <t>XV GIMNAZIJA</t>
  </si>
  <si>
    <t>ZAGREB,Jordanovac 8</t>
  </si>
  <si>
    <t>RKPD</t>
  </si>
  <si>
    <t>PRIHODI</t>
  </si>
  <si>
    <t>Tekuće pomoći iz proračuna-MZOS</t>
  </si>
  <si>
    <t>Prihodi od pruženih usluga</t>
  </si>
  <si>
    <t>Prihod iz nadl.prorač.-Grad</t>
  </si>
  <si>
    <t>Ostali prihodi-Sporstski klubovi</t>
  </si>
  <si>
    <t>Zakasnine</t>
  </si>
  <si>
    <t>Prihodi od prodaje</t>
  </si>
  <si>
    <t>UKUPNO</t>
  </si>
  <si>
    <t>RASHODI</t>
  </si>
  <si>
    <t>Br. ek. klas.</t>
  </si>
  <si>
    <t>Naziv računa rashoda/izdataka</t>
  </si>
  <si>
    <t>PRIJEDLOG PLANA ZA 2016.                                  ( kol.  4+5+6+7+8)</t>
  </si>
  <si>
    <t>Rashodi za zaposlene</t>
  </si>
  <si>
    <t>Plaće za zaposlene</t>
  </si>
  <si>
    <t>Plaće za prekovremeni rad</t>
  </si>
  <si>
    <t>Plaće za posebne unjete rada</t>
  </si>
  <si>
    <t>Ostali rashodi za zaposlene</t>
  </si>
  <si>
    <t>Dop.za obvez.zdr.osiguranje</t>
  </si>
  <si>
    <t>Dpo.za obv.osig.u sl.nezapo.</t>
  </si>
  <si>
    <t>Materijalni rashodi</t>
  </si>
  <si>
    <t>Službena putovanja</t>
  </si>
  <si>
    <t xml:space="preserve">Naknade za prijevoz, za rad na terenu i odvojeni život </t>
  </si>
  <si>
    <t>Stručno usavršavanje zaposlenika</t>
  </si>
  <si>
    <t>Uredski materijal i ostali materijalni rashodi</t>
  </si>
  <si>
    <t>Materijal i sirovine</t>
  </si>
  <si>
    <t>Energija</t>
  </si>
  <si>
    <t>Mat.i dijel. za tek. Inves. Održ.</t>
  </si>
  <si>
    <t>Sitni inventar i auto gume</t>
  </si>
  <si>
    <t>Službena radna i zaštitna odjeća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</si>
  <si>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</si>
  <si>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</si>
  <si>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</si>
  <si>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</si>
  <si>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</si>
  <si>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</si>
  <si>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</si>
  <si>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</si>
  <si>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</si>
  <si>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za rad prest.tijela- Školski odbor</t>
  </si>
  <si>
    <t>Premije osiguranja</t>
  </si>
  <si>
    <t>Reprezentacija</t>
  </si>
  <si>
    <t>Članarine</t>
  </si>
  <si>
    <t>Pristojbe i naknade</t>
  </si>
  <si>
    <t>Ostali nespomenuti rashodi poslovanja</t>
  </si>
  <si>
    <t>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</si>
  <si>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</si>
  <si>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</si>
  <si>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</si>
  <si>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</si>
  <si>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Poslovni objekti</t>
  </si>
  <si>
    <t>Uredska oprema i namještaj</t>
  </si>
  <si>
    <t>Komunikacijska oprema</t>
  </si>
  <si>
    <t>Oprema za održ.i zaštitu</t>
  </si>
  <si>
    <t>Medicinska i lab.oprema</t>
  </si>
  <si>
    <t>Sportska i glazbena oprema</t>
  </si>
  <si>
    <t>Knjige</t>
  </si>
  <si>
    <t>M.P.</t>
  </si>
  <si>
    <t>Ljljiljana Crnković , prof.</t>
  </si>
  <si>
    <t>EU FONDOVI MATEMATIKA IZMEĐU REALNOG I VIRTUALNOG</t>
  </si>
  <si>
    <t xml:space="preserve">REBALANS FINANCIJSKOG PLANA 2016  </t>
  </si>
  <si>
    <t>Tekuće pomoći pror.korisnicima</t>
  </si>
  <si>
    <t>DONACIJE ACSL</t>
  </si>
  <si>
    <t>POMOĆI</t>
  </si>
  <si>
    <t>LICENCE</t>
  </si>
  <si>
    <t>EU FONDOVI</t>
  </si>
  <si>
    <t>Tekuće pomoći iz drugih proračuna</t>
  </si>
  <si>
    <t>Ostali nesp.prihodi/Školarine/Donacije</t>
  </si>
  <si>
    <t>U Zagrebu, 20.07. 2016.</t>
  </si>
  <si>
    <t>Ravnateljica:</t>
  </si>
  <si>
    <t>REBALANS 2016</t>
  </si>
  <si>
    <t>OIB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</si>
</sst>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0"/>
      <color indexed="12"/>
      <name val="MS Sans Serif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Arial"/>
      <family val="2"/>
    </font>
    <font>
      <b/>
      <sz val="16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2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b/>
      <sz val="10"/>
      <color indexed="8"/>
      <name val="MS Sans Serif"/>
      <family val="2"/>
      <charset val="238"/>
    </font>
    <font>
      <b/>
      <sz val="10"/>
      <color theme="1"/>
      <name val="MS Sans Serif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8"/>
      <name val="MS Sans Serif"/>
      <family val="2"/>
      <charset val="238"/>
    </font>
    <font>
      <b/>
      <sz val="13.5"/>
      <color indexed="8"/>
      <name val="MS Sans Serif"/>
      <family val="2"/>
      <charset val="238"/>
    </font>
    <font>
      <sz val="8"/>
      <color indexed="8"/>
      <name val="Calibri"/>
      <family val="2"/>
      <charset val="238"/>
    </font>
    <font>
      <sz val="13.5"/>
      <color indexed="8"/>
      <name val="MS Sans Serif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3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5" fillId="8" borderId="0" applyNumberFormat="0" applyBorder="0" applyAlignment="0" applyProtection="0"/>
    <xf numFmtId="0" fontId="6" fillId="16" borderId="2" applyNumberFormat="0" applyAlignment="0" applyProtection="0"/>
    <xf numFmtId="0" fontId="7" fillId="17" borderId="3" applyNumberFormat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9" borderId="2" applyNumberFormat="0" applyAlignment="0" applyProtection="0"/>
    <xf numFmtId="0" fontId="15" fillId="0" borderId="8" applyNumberFormat="0" applyFill="0" applyAlignment="0" applyProtection="0"/>
    <xf numFmtId="0" fontId="16" fillId="9" borderId="0" applyNumberFormat="0" applyBorder="0" applyAlignment="0" applyProtection="0"/>
    <xf numFmtId="0" fontId="20" fillId="0" borderId="0"/>
    <xf numFmtId="0" fontId="2" fillId="4" borderId="1" applyNumberFormat="0" applyFont="0" applyAlignment="0" applyProtection="0"/>
    <xf numFmtId="0" fontId="24" fillId="0" borderId="0"/>
    <xf numFmtId="0" fontId="17" fillId="16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1" applyNumberFormat="1" applyFill="1" applyBorder="1" applyAlignment="1" applyProtection="1"/>
    <xf numFmtId="0" fontId="21" fillId="0" borderId="12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left"/>
    </xf>
    <xf numFmtId="0" fontId="23" fillId="0" borderId="0" xfId="1" applyFont="1" applyFill="1"/>
    <xf numFmtId="4" fontId="21" fillId="0" borderId="12" xfId="1" applyNumberFormat="1" applyFont="1" applyFill="1" applyBorder="1" applyAlignment="1">
      <alignment horizontal="right"/>
    </xf>
    <xf numFmtId="0" fontId="21" fillId="0" borderId="12" xfId="39" applyFont="1" applyFill="1" applyBorder="1" applyAlignment="1">
      <alignment horizontal="center" wrapText="1"/>
    </xf>
    <xf numFmtId="0" fontId="21" fillId="0" borderId="12" xfId="39" applyFont="1" applyFill="1" applyBorder="1" applyAlignment="1">
      <alignment horizontal="left" wrapText="1"/>
    </xf>
    <xf numFmtId="0" fontId="23" fillId="0" borderId="0" xfId="1" applyFont="1" applyFill="1" applyAlignment="1">
      <alignment horizontal="center" wrapText="1"/>
    </xf>
    <xf numFmtId="3" fontId="22" fillId="0" borderId="13" xfId="1" quotePrefix="1" applyNumberFormat="1" applyFont="1" applyFill="1" applyBorder="1" applyAlignment="1">
      <alignment horizontal="left"/>
    </xf>
    <xf numFmtId="3" fontId="23" fillId="0" borderId="13" xfId="1" applyNumberFormat="1" applyFont="1" applyFill="1" applyBorder="1"/>
    <xf numFmtId="3" fontId="23" fillId="0" borderId="13" xfId="1" applyNumberFormat="1" applyFont="1" applyFill="1" applyBorder="1" applyAlignment="1">
      <alignment wrapText="1"/>
    </xf>
    <xf numFmtId="3" fontId="23" fillId="0" borderId="0" xfId="1" applyNumberFormat="1" applyFont="1" applyFill="1" applyBorder="1" applyAlignment="1">
      <alignment wrapText="1"/>
    </xf>
    <xf numFmtId="3" fontId="23" fillId="0" borderId="0" xfId="1" applyNumberFormat="1" applyFont="1" applyFill="1"/>
    <xf numFmtId="3" fontId="22" fillId="0" borderId="10" xfId="1" applyNumberFormat="1" applyFont="1" applyFill="1" applyBorder="1" applyAlignment="1">
      <alignment horizontal="left"/>
    </xf>
    <xf numFmtId="3" fontId="23" fillId="0" borderId="10" xfId="1" applyNumberFormat="1" applyFont="1" applyFill="1" applyBorder="1"/>
    <xf numFmtId="3" fontId="23" fillId="0" borderId="10" xfId="1" applyNumberFormat="1" applyFont="1" applyFill="1" applyBorder="1" applyAlignment="1">
      <alignment wrapText="1"/>
    </xf>
    <xf numFmtId="0" fontId="3" fillId="0" borderId="12" xfId="39" applyFont="1" applyFill="1" applyBorder="1" applyAlignment="1">
      <alignment horizontal="center"/>
    </xf>
    <xf numFmtId="0" fontId="23" fillId="0" borderId="11" xfId="1" applyFont="1" applyFill="1" applyBorder="1" applyAlignment="1">
      <alignment horizontal="center"/>
    </xf>
    <xf numFmtId="0" fontId="23" fillId="0" borderId="15" xfId="1" applyFont="1" applyFill="1" applyBorder="1" applyAlignment="1">
      <alignment horizontal="left"/>
    </xf>
    <xf numFmtId="0" fontId="26" fillId="0" borderId="12" xfId="1" applyNumberFormat="1" applyFont="1" applyFill="1" applyBorder="1" applyAlignment="1" applyProtection="1">
      <alignment horizontal="center" vertical="center" wrapText="1"/>
    </xf>
    <xf numFmtId="0" fontId="26" fillId="0" borderId="14" xfId="1" applyNumberFormat="1" applyFont="1" applyFill="1" applyBorder="1" applyAlignment="1">
      <alignment horizontal="center" vertical="center" wrapText="1"/>
    </xf>
    <xf numFmtId="3" fontId="26" fillId="0" borderId="14" xfId="1" applyNumberFormat="1" applyFont="1" applyFill="1" applyBorder="1" applyAlignment="1">
      <alignment horizontal="center" vertical="center" wrapText="1"/>
    </xf>
    <xf numFmtId="0" fontId="27" fillId="0" borderId="12" xfId="1" applyNumberFormat="1" applyFont="1" applyFill="1" applyBorder="1" applyAlignment="1" applyProtection="1"/>
    <xf numFmtId="0" fontId="27" fillId="0" borderId="11" xfId="1" applyNumberFormat="1" applyFont="1" applyFill="1" applyBorder="1" applyAlignment="1" applyProtection="1"/>
    <xf numFmtId="0" fontId="27" fillId="0" borderId="12" xfId="1" applyNumberFormat="1" applyFont="1" applyFill="1" applyBorder="1" applyAlignment="1" applyProtection="1">
      <alignment horizontal="center"/>
    </xf>
    <xf numFmtId="0" fontId="27" fillId="0" borderId="11" xfId="1" applyNumberFormat="1" applyFont="1" applyFill="1" applyBorder="1" applyAlignment="1" applyProtection="1">
      <alignment horizontal="center"/>
    </xf>
    <xf numFmtId="4" fontId="28" fillId="0" borderId="12" xfId="1" applyNumberFormat="1" applyFont="1" applyFill="1" applyBorder="1" applyAlignment="1" applyProtection="1"/>
    <xf numFmtId="0" fontId="28" fillId="0" borderId="11" xfId="1" applyNumberFormat="1" applyFont="1" applyFill="1" applyBorder="1" applyAlignment="1" applyProtection="1"/>
    <xf numFmtId="0" fontId="28" fillId="0" borderId="15" xfId="1" applyNumberFormat="1" applyFont="1" applyFill="1" applyBorder="1" applyAlignment="1" applyProtection="1"/>
    <xf numFmtId="0" fontId="29" fillId="0" borderId="0" xfId="1" applyNumberFormat="1" applyFont="1" applyFill="1" applyBorder="1" applyAlignment="1" applyProtection="1">
      <alignment horizontal="center"/>
    </xf>
    <xf numFmtId="3" fontId="30" fillId="0" borderId="10" xfId="35" applyNumberFormat="1" applyFont="1" applyFill="1" applyBorder="1" applyAlignment="1" applyProtection="1">
      <alignment horizontal="left"/>
    </xf>
    <xf numFmtId="0" fontId="21" fillId="0" borderId="10" xfId="1" applyNumberFormat="1" applyFont="1" applyFill="1" applyBorder="1" applyAlignment="1">
      <alignment horizontal="center"/>
    </xf>
    <xf numFmtId="0" fontId="3" fillId="0" borderId="12" xfId="39" applyFont="1" applyFill="1" applyBorder="1" applyAlignment="1">
      <alignment horizontal="center" wrapText="1"/>
    </xf>
    <xf numFmtId="0" fontId="3" fillId="0" borderId="12" xfId="39" applyFont="1" applyFill="1" applyBorder="1" applyAlignment="1">
      <alignment horizontal="left" wrapText="1"/>
    </xf>
    <xf numFmtId="4" fontId="3" fillId="0" borderId="12" xfId="1" applyNumberFormat="1" applyFont="1" applyFill="1" applyBorder="1" applyAlignment="1">
      <alignment horizontal="right"/>
    </xf>
    <xf numFmtId="0" fontId="2" fillId="0" borderId="12" xfId="1" applyNumberFormat="1" applyFont="1" applyFill="1" applyBorder="1" applyAlignment="1" applyProtection="1"/>
    <xf numFmtId="4" fontId="2" fillId="0" borderId="12" xfId="1" applyNumberFormat="1" applyFont="1" applyFill="1" applyBorder="1" applyAlignment="1" applyProtection="1"/>
    <xf numFmtId="0" fontId="2" fillId="0" borderId="14" xfId="1" applyNumberFormat="1" applyFont="1" applyFill="1" applyBorder="1" applyAlignment="1" applyProtection="1"/>
    <xf numFmtId="0" fontId="2" fillId="0" borderId="17" xfId="1" applyNumberFormat="1" applyFont="1" applyFill="1" applyBorder="1" applyAlignment="1" applyProtection="1"/>
    <xf numFmtId="0" fontId="32" fillId="0" borderId="0" xfId="1" applyNumberFormat="1" applyFont="1" applyFill="1" applyBorder="1" applyAlignment="1" applyProtection="1"/>
    <xf numFmtId="4" fontId="29" fillId="0" borderId="0" xfId="1" applyNumberFormat="1" applyFont="1" applyFill="1" applyBorder="1" applyAlignment="1" applyProtection="1"/>
    <xf numFmtId="4" fontId="31" fillId="0" borderId="12" xfId="1" applyNumberFormat="1" applyFont="1" applyFill="1" applyBorder="1" applyAlignment="1">
      <alignment horizontal="right"/>
    </xf>
    <xf numFmtId="0" fontId="33" fillId="0" borderId="0" xfId="1" applyNumberFormat="1" applyFont="1" applyFill="1" applyBorder="1" applyAlignment="1" applyProtection="1"/>
    <xf numFmtId="0" fontId="34" fillId="0" borderId="12" xfId="1" applyNumberFormat="1" applyFont="1" applyFill="1" applyBorder="1" applyAlignment="1">
      <alignment horizontal="center" vertical="center" wrapText="1"/>
    </xf>
    <xf numFmtId="3" fontId="34" fillId="0" borderId="12" xfId="1" quotePrefix="1" applyNumberFormat="1" applyFont="1" applyFill="1" applyBorder="1" applyAlignment="1">
      <alignment horizontal="center" vertical="center" wrapText="1"/>
    </xf>
    <xf numFmtId="3" fontId="34" fillId="0" borderId="12" xfId="1" applyNumberFormat="1" applyFont="1" applyFill="1" applyBorder="1" applyAlignment="1">
      <alignment horizontal="center" vertical="center" wrapText="1"/>
    </xf>
    <xf numFmtId="0" fontId="21" fillId="0" borderId="12" xfId="1" applyFont="1" applyFill="1" applyBorder="1" applyAlignment="1">
      <alignment horizontal="left" wrapText="1"/>
    </xf>
    <xf numFmtId="0" fontId="3" fillId="0" borderId="0" xfId="1" applyFont="1" applyFill="1" applyAlignment="1">
      <alignment horizontal="center" wrapText="1"/>
    </xf>
    <xf numFmtId="4" fontId="21" fillId="0" borderId="12" xfId="1" applyNumberFormat="1" applyFont="1" applyFill="1" applyBorder="1" applyAlignment="1">
      <alignment horizontal="center"/>
    </xf>
    <xf numFmtId="0" fontId="19" fillId="0" borderId="12" xfId="39" applyFont="1" applyFill="1" applyBorder="1" applyAlignment="1">
      <alignment horizontal="center"/>
    </xf>
    <xf numFmtId="0" fontId="19" fillId="0" borderId="12" xfId="39" applyFont="1" applyFill="1" applyBorder="1" applyAlignment="1">
      <alignment horizontal="left" wrapText="1"/>
    </xf>
    <xf numFmtId="4" fontId="19" fillId="0" borderId="12" xfId="1" applyNumberFormat="1" applyFont="1" applyFill="1" applyBorder="1" applyAlignment="1">
      <alignment horizontal="right"/>
    </xf>
    <xf numFmtId="4" fontId="0" fillId="0" borderId="0" xfId="0" applyNumberFormat="1"/>
    <xf numFmtId="4" fontId="0" fillId="0" borderId="12" xfId="0" applyNumberFormat="1" applyBorder="1"/>
    <xf numFmtId="0" fontId="0" fillId="0" borderId="12" xfId="0" applyBorder="1"/>
    <xf numFmtId="0" fontId="2" fillId="0" borderId="12" xfId="1" applyNumberFormat="1" applyFill="1" applyBorder="1" applyAlignment="1" applyProtection="1"/>
    <xf numFmtId="0" fontId="35" fillId="0" borderId="12" xfId="1" applyNumberFormat="1" applyFont="1" applyFill="1" applyBorder="1" applyAlignment="1" applyProtection="1">
      <alignment horizontal="center"/>
    </xf>
    <xf numFmtId="0" fontId="29" fillId="0" borderId="12" xfId="1" applyNumberFormat="1" applyFont="1" applyFill="1" applyBorder="1" applyAlignment="1" applyProtection="1">
      <alignment horizontal="center"/>
    </xf>
    <xf numFmtId="4" fontId="2" fillId="0" borderId="12" xfId="1" applyNumberFormat="1" applyFont="1" applyFill="1" applyBorder="1" applyAlignment="1" applyProtection="1">
      <alignment horizontal="right"/>
    </xf>
    <xf numFmtId="0" fontId="1" fillId="0" borderId="0" xfId="0" applyFont="1" applyAlignment="1">
      <alignment horizontal="center"/>
    </xf>
    <xf numFmtId="0" fontId="27" fillId="0" borderId="14" xfId="1" applyNumberFormat="1" applyFont="1" applyFill="1" applyBorder="1" applyAlignment="1" applyProtection="1"/>
    <xf numFmtId="0" fontId="27" fillId="0" borderId="16" xfId="1" applyNumberFormat="1" applyFont="1" applyFill="1" applyBorder="1" applyAlignment="1" applyProtection="1">
      <alignment wrapText="1"/>
    </xf>
    <xf numFmtId="0" fontId="27" fillId="0" borderId="16" xfId="1" applyNumberFormat="1" applyFont="1" applyFill="1" applyBorder="1" applyAlignment="1" applyProtection="1"/>
    <xf numFmtId="3" fontId="21" fillId="0" borderId="10" xfId="1" applyNumberFormat="1" applyFont="1" applyFill="1" applyBorder="1"/>
    <xf numFmtId="0" fontId="21" fillId="0" borderId="10" xfId="1" applyNumberFormat="1" applyFont="1" applyFill="1" applyBorder="1" applyAlignment="1">
      <alignment wrapText="1"/>
    </xf>
    <xf numFmtId="0" fontId="19" fillId="0" borderId="0" xfId="1" applyFont="1" applyFill="1" applyBorder="1" applyAlignment="1">
      <alignment horizontal="center"/>
    </xf>
    <xf numFmtId="0" fontId="25" fillId="0" borderId="0" xfId="1" applyNumberFormat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>
      <alignment horizontal="left"/>
    </xf>
    <xf numFmtId="0" fontId="23" fillId="0" borderId="0" xfId="1" applyFont="1" applyFill="1" applyBorder="1" applyAlignment="1">
      <alignment horizontal="center"/>
    </xf>
  </cellXfs>
  <cellStyles count="46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Hyperlink" xfId="35" builtinId="8"/>
    <cellStyle name="Input 2" xfId="36"/>
    <cellStyle name="Linked Cell 2" xfId="37"/>
    <cellStyle name="Neutral 2" xfId="38"/>
    <cellStyle name="Normal" xfId="0" builtinId="0"/>
    <cellStyle name="Normal 2" xfId="1"/>
    <cellStyle name="Normal_zbirna 2008-------" xfId="39"/>
    <cellStyle name="Note 2" xfId="40"/>
    <cellStyle name="Obično_List4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topLeftCell="A63" zoomScale="130" zoomScaleNormal="130" workbookViewId="0">
      <selection activeCell="F72" sqref="F72"/>
    </sheetView>
  </sheetViews>
  <sheetFormatPr defaultRowHeight="15" x14ac:dyDescent="0.25"/>
  <cols>
    <col min="2" max="2" width="28.7109375" customWidth="1"/>
    <col min="3" max="3" width="16.42578125" customWidth="1"/>
    <col min="4" max="4" width="21.28515625" customWidth="1"/>
    <col min="5" max="5" width="17.5703125" customWidth="1"/>
    <col min="6" max="6" width="18.28515625" customWidth="1"/>
    <col min="7" max="7" width="14.140625" customWidth="1"/>
  </cols>
  <sheetData>
    <row r="1" spans="1:7" ht="21" x14ac:dyDescent="0.25">
      <c r="A1" s="68" t="s">
        <v>62</v>
      </c>
      <c r="B1" s="68"/>
      <c r="C1" s="68"/>
      <c r="D1" s="68"/>
      <c r="E1" s="68"/>
      <c r="F1" s="68"/>
    </row>
    <row r="2" spans="1:7" ht="15.75" x14ac:dyDescent="0.25">
      <c r="A2" s="9"/>
      <c r="B2" s="9"/>
      <c r="C2" s="9"/>
      <c r="D2" s="49"/>
      <c r="E2" s="9"/>
      <c r="F2" s="9"/>
    </row>
    <row r="3" spans="1:7" ht="19.5" thickBot="1" x14ac:dyDescent="0.35">
      <c r="A3" s="10" t="s">
        <v>0</v>
      </c>
      <c r="B3" s="11"/>
      <c r="C3" s="11"/>
      <c r="D3" s="12"/>
      <c r="E3" s="13"/>
      <c r="F3" s="14"/>
    </row>
    <row r="4" spans="1:7" ht="19.5" thickBot="1" x14ac:dyDescent="0.35">
      <c r="A4" s="15" t="s">
        <v>1</v>
      </c>
      <c r="B4" s="16"/>
      <c r="C4" s="16"/>
      <c r="D4" s="17"/>
      <c r="E4" s="13"/>
      <c r="F4" s="14"/>
    </row>
    <row r="5" spans="1:7" ht="16.5" thickBot="1" x14ac:dyDescent="0.3">
      <c r="A5" s="32" t="s">
        <v>2</v>
      </c>
      <c r="B5" s="33">
        <v>16682</v>
      </c>
      <c r="C5" s="65" t="s">
        <v>73</v>
      </c>
      <c r="D5" s="66">
        <v>24358183010</v>
      </c>
      <c r="E5" s="13"/>
      <c r="F5" s="14"/>
    </row>
    <row r="6" spans="1:7" ht="19.5" x14ac:dyDescent="0.35">
      <c r="A6" s="1"/>
      <c r="B6" s="44" t="s">
        <v>3</v>
      </c>
      <c r="C6" s="1"/>
      <c r="D6" s="1"/>
      <c r="E6" s="31">
        <v>2016</v>
      </c>
      <c r="F6" s="31" t="s">
        <v>72</v>
      </c>
      <c r="G6" s="61" t="s">
        <v>10</v>
      </c>
    </row>
    <row r="7" spans="1:7" ht="19.5" x14ac:dyDescent="0.35">
      <c r="A7" s="57">
        <v>1</v>
      </c>
      <c r="B7" s="58">
        <v>6331</v>
      </c>
      <c r="C7" s="24" t="s">
        <v>68</v>
      </c>
      <c r="D7" s="57"/>
      <c r="E7" s="59"/>
      <c r="F7" s="60">
        <v>20000</v>
      </c>
      <c r="G7" s="55">
        <f>SUM(E7+F7)</f>
        <v>20000</v>
      </c>
    </row>
    <row r="8" spans="1:7" ht="15.75" x14ac:dyDescent="0.25">
      <c r="A8" s="24">
        <v>2</v>
      </c>
      <c r="B8" s="26">
        <v>6361</v>
      </c>
      <c r="C8" s="24" t="s">
        <v>4</v>
      </c>
      <c r="D8" s="37"/>
      <c r="E8" s="38">
        <v>13375357.83</v>
      </c>
      <c r="F8" s="38">
        <v>25000</v>
      </c>
      <c r="G8" s="55">
        <f t="shared" ref="G8:G15" si="0">SUM(E8+F8)</f>
        <v>13400357.83</v>
      </c>
    </row>
    <row r="9" spans="1:7" ht="15.75" x14ac:dyDescent="0.25">
      <c r="A9" s="24">
        <v>3</v>
      </c>
      <c r="B9" s="26">
        <v>6381</v>
      </c>
      <c r="C9" s="24" t="s">
        <v>67</v>
      </c>
      <c r="D9" s="37"/>
      <c r="E9" s="38"/>
      <c r="F9" s="38">
        <v>953160</v>
      </c>
      <c r="G9" s="55">
        <f t="shared" si="0"/>
        <v>953160</v>
      </c>
    </row>
    <row r="10" spans="1:7" ht="15.75" x14ac:dyDescent="0.25">
      <c r="A10" s="24">
        <v>4</v>
      </c>
      <c r="B10" s="26">
        <v>6526</v>
      </c>
      <c r="C10" s="24" t="s">
        <v>69</v>
      </c>
      <c r="D10" s="37"/>
      <c r="E10" s="38">
        <v>3627398.32</v>
      </c>
      <c r="F10" s="38">
        <v>78098</v>
      </c>
      <c r="G10" s="55">
        <f t="shared" si="0"/>
        <v>3705496.32</v>
      </c>
    </row>
    <row r="11" spans="1:7" ht="15.75" x14ac:dyDescent="0.25">
      <c r="A11" s="24">
        <v>5</v>
      </c>
      <c r="B11" s="26">
        <v>6615</v>
      </c>
      <c r="C11" s="24" t="s">
        <v>5</v>
      </c>
      <c r="D11" s="37"/>
      <c r="E11" s="38">
        <v>404200</v>
      </c>
      <c r="F11" s="38">
        <v>10000</v>
      </c>
      <c r="G11" s="55">
        <f t="shared" si="0"/>
        <v>414200</v>
      </c>
    </row>
    <row r="12" spans="1:7" ht="15.75" x14ac:dyDescent="0.25">
      <c r="A12" s="24">
        <v>6</v>
      </c>
      <c r="B12" s="26">
        <v>6711</v>
      </c>
      <c r="C12" s="62" t="s">
        <v>6</v>
      </c>
      <c r="D12" s="39"/>
      <c r="E12" s="43">
        <v>1851827.06</v>
      </c>
      <c r="F12" s="38">
        <v>20000</v>
      </c>
      <c r="G12" s="55">
        <f t="shared" si="0"/>
        <v>1871827.06</v>
      </c>
    </row>
    <row r="13" spans="1:7" ht="35.25" customHeight="1" x14ac:dyDescent="0.25">
      <c r="A13" s="24">
        <v>7</v>
      </c>
      <c r="B13" s="27">
        <v>6831</v>
      </c>
      <c r="C13" s="63" t="s">
        <v>7</v>
      </c>
      <c r="D13" s="40"/>
      <c r="E13" s="38">
        <v>156370</v>
      </c>
      <c r="F13" s="38"/>
      <c r="G13" s="55">
        <f t="shared" si="0"/>
        <v>156370</v>
      </c>
    </row>
    <row r="14" spans="1:7" ht="15.75" x14ac:dyDescent="0.25">
      <c r="A14" s="24">
        <v>8</v>
      </c>
      <c r="B14" s="27">
        <v>6831</v>
      </c>
      <c r="C14" s="64" t="s">
        <v>8</v>
      </c>
      <c r="D14" s="40"/>
      <c r="E14" s="38">
        <v>5065</v>
      </c>
      <c r="F14" s="38"/>
      <c r="G14" s="55">
        <f t="shared" si="0"/>
        <v>5065</v>
      </c>
    </row>
    <row r="15" spans="1:7" ht="15.75" x14ac:dyDescent="0.25">
      <c r="A15" s="24">
        <v>9</v>
      </c>
      <c r="B15" s="27">
        <v>7211</v>
      </c>
      <c r="C15" s="64" t="s">
        <v>9</v>
      </c>
      <c r="D15" s="40"/>
      <c r="E15" s="38">
        <v>1000</v>
      </c>
      <c r="F15" s="38"/>
      <c r="G15" s="55">
        <f t="shared" si="0"/>
        <v>1000</v>
      </c>
    </row>
    <row r="16" spans="1:7" ht="15.75" x14ac:dyDescent="0.25">
      <c r="A16" s="24"/>
      <c r="B16" s="25"/>
      <c r="C16" s="29"/>
      <c r="D16" s="30"/>
      <c r="E16" s="28"/>
      <c r="F16" s="28"/>
      <c r="G16" s="56"/>
    </row>
    <row r="17" spans="1:7" ht="15.75" x14ac:dyDescent="0.25">
      <c r="A17" s="1"/>
      <c r="B17" s="1"/>
      <c r="C17" s="41" t="s">
        <v>10</v>
      </c>
      <c r="D17" s="41"/>
      <c r="E17" s="42">
        <v>19421218.209999997</v>
      </c>
      <c r="F17" s="42">
        <f>SUM(F7+F8+F9+F10+F11+F12)</f>
        <v>1106258</v>
      </c>
      <c r="G17" s="54">
        <f>SUM(G7:G16)</f>
        <v>20527476.209999997</v>
      </c>
    </row>
    <row r="18" spans="1:7" ht="15.75" x14ac:dyDescent="0.25">
      <c r="A18" s="1"/>
      <c r="B18" s="1"/>
      <c r="C18" s="41"/>
      <c r="D18" s="41"/>
      <c r="E18" s="42"/>
      <c r="F18" s="42"/>
    </row>
    <row r="19" spans="1:7" ht="19.5" x14ac:dyDescent="0.35">
      <c r="A19" s="1"/>
      <c r="B19" s="44" t="s">
        <v>11</v>
      </c>
      <c r="C19" s="1"/>
      <c r="D19" s="1"/>
      <c r="E19" s="1"/>
      <c r="F19" s="1"/>
    </row>
    <row r="20" spans="1:7" ht="38.25" x14ac:dyDescent="0.25">
      <c r="A20" s="22" t="s">
        <v>12</v>
      </c>
      <c r="B20" s="22" t="s">
        <v>13</v>
      </c>
      <c r="C20" s="21" t="s">
        <v>14</v>
      </c>
      <c r="D20" s="23" t="s">
        <v>61</v>
      </c>
      <c r="E20" s="23" t="s">
        <v>64</v>
      </c>
      <c r="F20" s="23" t="s">
        <v>10</v>
      </c>
    </row>
    <row r="21" spans="1:7" x14ac:dyDescent="0.25">
      <c r="A21" s="45">
        <v>1</v>
      </c>
      <c r="B21" s="45">
        <v>2</v>
      </c>
      <c r="C21" s="46">
        <v>3</v>
      </c>
      <c r="D21" s="47">
        <v>4</v>
      </c>
      <c r="E21" s="47">
        <v>5</v>
      </c>
      <c r="F21" s="47">
        <v>6</v>
      </c>
    </row>
    <row r="22" spans="1:7" ht="15.75" x14ac:dyDescent="0.25">
      <c r="A22" s="7">
        <v>31</v>
      </c>
      <c r="B22" s="8" t="s">
        <v>15</v>
      </c>
      <c r="C22" s="6">
        <v>14781757.83</v>
      </c>
      <c r="D22" s="6">
        <f>SUM(D23+D24+D25+D26+D27+D28)</f>
        <v>328160</v>
      </c>
      <c r="E22" s="6">
        <v>0</v>
      </c>
      <c r="F22" s="6">
        <f>SUM(C22+D22+E22)</f>
        <v>15109917.83</v>
      </c>
    </row>
    <row r="23" spans="1:7" ht="15.75" x14ac:dyDescent="0.25">
      <c r="A23" s="34">
        <v>3111</v>
      </c>
      <c r="B23" s="35" t="s">
        <v>16</v>
      </c>
      <c r="C23" s="36">
        <v>11914435</v>
      </c>
      <c r="D23" s="36">
        <v>40000</v>
      </c>
      <c r="E23" s="36">
        <v>0</v>
      </c>
      <c r="F23" s="6">
        <f t="shared" ref="F23:F70" si="1">SUM(C23+D23+E23)</f>
        <v>11954435</v>
      </c>
    </row>
    <row r="24" spans="1:7" ht="15.75" x14ac:dyDescent="0.25">
      <c r="A24" s="34">
        <v>3113</v>
      </c>
      <c r="B24" s="35" t="s">
        <v>17</v>
      </c>
      <c r="C24" s="36">
        <v>550000</v>
      </c>
      <c r="D24" s="36">
        <v>240000</v>
      </c>
      <c r="E24" s="36">
        <v>0</v>
      </c>
      <c r="F24" s="6">
        <f t="shared" si="1"/>
        <v>790000</v>
      </c>
    </row>
    <row r="25" spans="1:7" ht="15.75" x14ac:dyDescent="0.25">
      <c r="A25" s="34">
        <v>3114</v>
      </c>
      <c r="B25" s="35" t="s">
        <v>18</v>
      </c>
      <c r="C25" s="36">
        <v>20000</v>
      </c>
      <c r="D25" s="36"/>
      <c r="E25" s="36">
        <v>0</v>
      </c>
      <c r="F25" s="6">
        <f t="shared" si="1"/>
        <v>20000</v>
      </c>
    </row>
    <row r="26" spans="1:7" ht="15.75" x14ac:dyDescent="0.25">
      <c r="A26" s="34">
        <v>3121</v>
      </c>
      <c r="B26" s="35" t="s">
        <v>19</v>
      </c>
      <c r="C26" s="36">
        <v>150000</v>
      </c>
      <c r="D26" s="36"/>
      <c r="E26" s="36">
        <v>0</v>
      </c>
      <c r="F26" s="6">
        <f t="shared" si="1"/>
        <v>150000</v>
      </c>
    </row>
    <row r="27" spans="1:7" ht="15.75" x14ac:dyDescent="0.25">
      <c r="A27" s="34">
        <v>3132</v>
      </c>
      <c r="B27" s="35" t="s">
        <v>20</v>
      </c>
      <c r="C27" s="36">
        <v>1935087.43</v>
      </c>
      <c r="D27" s="36">
        <v>43400</v>
      </c>
      <c r="E27" s="36">
        <v>0</v>
      </c>
      <c r="F27" s="6">
        <f t="shared" si="1"/>
        <v>1978487.43</v>
      </c>
    </row>
    <row r="28" spans="1:7" ht="15.75" x14ac:dyDescent="0.25">
      <c r="A28" s="34">
        <v>3133</v>
      </c>
      <c r="B28" s="35" t="s">
        <v>21</v>
      </c>
      <c r="C28" s="36">
        <v>212235.4</v>
      </c>
      <c r="D28" s="36">
        <v>4760</v>
      </c>
      <c r="E28" s="36">
        <v>0</v>
      </c>
      <c r="F28" s="6">
        <f t="shared" si="1"/>
        <v>216995.4</v>
      </c>
    </row>
    <row r="29" spans="1:7" ht="15.75" x14ac:dyDescent="0.25">
      <c r="A29" s="2">
        <v>32</v>
      </c>
      <c r="B29" s="48" t="s">
        <v>22</v>
      </c>
      <c r="C29" s="6">
        <v>3836523.22</v>
      </c>
      <c r="D29" s="6">
        <f>SUM(D30+D31+D33+D35+D36+D37+D38+D39+D40+D41+D42+D44+D45+D46+D47+D48+D49+D50+D51+D52+D53)</f>
        <v>487000</v>
      </c>
      <c r="E29" s="6">
        <f>SUM(E30+E31+E33+E35+E36+E37+E38+E39+E40+E41+E42+E44+E45+E46+E47+E48+E49+E50+E51+E52+E53)</f>
        <v>153098</v>
      </c>
      <c r="F29" s="6">
        <f t="shared" si="1"/>
        <v>4476621.2200000007</v>
      </c>
    </row>
    <row r="30" spans="1:7" ht="15.75" x14ac:dyDescent="0.25">
      <c r="A30" s="18">
        <v>3211</v>
      </c>
      <c r="B30" s="35" t="s">
        <v>23</v>
      </c>
      <c r="C30" s="36">
        <v>164284.73000000001</v>
      </c>
      <c r="D30" s="36">
        <v>90000</v>
      </c>
      <c r="E30" s="36">
        <v>10369</v>
      </c>
      <c r="F30" s="6">
        <f t="shared" si="1"/>
        <v>264653.73</v>
      </c>
    </row>
    <row r="31" spans="1:7" ht="30" x14ac:dyDescent="0.25">
      <c r="A31" s="18">
        <v>3212</v>
      </c>
      <c r="B31" s="35" t="s">
        <v>24</v>
      </c>
      <c r="C31" s="36">
        <v>420000</v>
      </c>
      <c r="D31" s="36">
        <v>0</v>
      </c>
      <c r="E31" s="36"/>
      <c r="F31" s="6">
        <f t="shared" si="1"/>
        <v>420000</v>
      </c>
    </row>
    <row r="32" spans="1:7" ht="30" x14ac:dyDescent="0.25">
      <c r="A32" s="18">
        <v>3213</v>
      </c>
      <c r="B32" s="35" t="s">
        <v>25</v>
      </c>
      <c r="C32" s="36">
        <v>87255.38</v>
      </c>
      <c r="D32" s="36">
        <v>0</v>
      </c>
      <c r="E32" s="36"/>
      <c r="F32" s="6">
        <f t="shared" si="1"/>
        <v>87255.38</v>
      </c>
    </row>
    <row r="33" spans="1:6" ht="30" x14ac:dyDescent="0.25">
      <c r="A33" s="18">
        <v>3221</v>
      </c>
      <c r="B33" s="35" t="s">
        <v>26</v>
      </c>
      <c r="C33" s="36">
        <v>332999.65000000002</v>
      </c>
      <c r="D33" s="36">
        <v>50000</v>
      </c>
      <c r="E33" s="36"/>
      <c r="F33" s="6">
        <f t="shared" si="1"/>
        <v>382999.65</v>
      </c>
    </row>
    <row r="34" spans="1:6" ht="15.75" x14ac:dyDescent="0.25">
      <c r="A34" s="18">
        <v>3222</v>
      </c>
      <c r="B34" s="35" t="s">
        <v>27</v>
      </c>
      <c r="C34" s="36">
        <v>15000</v>
      </c>
      <c r="D34" s="36"/>
      <c r="E34" s="36"/>
      <c r="F34" s="6">
        <f t="shared" si="1"/>
        <v>15000</v>
      </c>
    </row>
    <row r="35" spans="1:6" ht="15.75" x14ac:dyDescent="0.25">
      <c r="A35" s="18">
        <v>3223</v>
      </c>
      <c r="B35" s="35" t="s">
        <v>28</v>
      </c>
      <c r="C35" s="36">
        <v>1006000</v>
      </c>
      <c r="D35" s="36">
        <v>0</v>
      </c>
      <c r="E35" s="36"/>
      <c r="F35" s="6">
        <f t="shared" si="1"/>
        <v>1006000</v>
      </c>
    </row>
    <row r="36" spans="1:6" ht="15.75" x14ac:dyDescent="0.25">
      <c r="A36" s="18">
        <v>3224</v>
      </c>
      <c r="B36" s="35" t="s">
        <v>29</v>
      </c>
      <c r="C36" s="36">
        <v>119989.05</v>
      </c>
      <c r="D36" s="36">
        <v>6000</v>
      </c>
      <c r="E36" s="36"/>
      <c r="F36" s="6">
        <f t="shared" si="1"/>
        <v>125989.05</v>
      </c>
    </row>
    <row r="37" spans="1:6" ht="15.75" x14ac:dyDescent="0.25">
      <c r="A37" s="18">
        <v>3225</v>
      </c>
      <c r="B37" s="35" t="s">
        <v>30</v>
      </c>
      <c r="C37" s="36">
        <v>71168.459999999992</v>
      </c>
      <c r="D37" s="36">
        <v>0</v>
      </c>
      <c r="E37" s="36"/>
      <c r="F37" s="6">
        <f t="shared" si="1"/>
        <v>71168.459999999992</v>
      </c>
    </row>
    <row r="38" spans="1:6" ht="30" x14ac:dyDescent="0.25">
      <c r="A38" s="18">
        <v>3227</v>
      </c>
      <c r="B38" s="35" t="s">
        <v>31</v>
      </c>
      <c r="C38" s="36">
        <v>22000</v>
      </c>
      <c r="D38" s="36"/>
      <c r="E38" s="36"/>
      <c r="F38" s="6">
        <f t="shared" si="1"/>
        <v>22000</v>
      </c>
    </row>
    <row r="39" spans="1:6" ht="30" x14ac:dyDescent="0.25">
      <c r="A39" s="18">
        <v>3231</v>
      </c>
      <c r="B39" s="35" t="s">
        <v>32</v>
      </c>
      <c r="C39" s="36">
        <v>61100</v>
      </c>
      <c r="D39" s="36">
        <v>0</v>
      </c>
      <c r="E39" s="36"/>
      <c r="F39" s="6">
        <f t="shared" si="1"/>
        <v>61100</v>
      </c>
    </row>
    <row r="40" spans="1:6" ht="30" x14ac:dyDescent="0.25">
      <c r="A40" s="18">
        <v>3232</v>
      </c>
      <c r="B40" s="35" t="s">
        <v>33</v>
      </c>
      <c r="C40" s="36">
        <v>119672.66</v>
      </c>
      <c r="D40" s="36">
        <v>0</v>
      </c>
      <c r="E40" s="36"/>
      <c r="F40" s="6">
        <f t="shared" si="1"/>
        <v>119672.66</v>
      </c>
    </row>
    <row r="41" spans="1:6" ht="30" x14ac:dyDescent="0.25">
      <c r="A41" s="18">
        <v>3233</v>
      </c>
      <c r="B41" s="35" t="s">
        <v>34</v>
      </c>
      <c r="C41" s="36">
        <v>18391.900000000001</v>
      </c>
      <c r="D41" s="36">
        <v>6000</v>
      </c>
      <c r="E41" s="36"/>
      <c r="F41" s="6">
        <f t="shared" si="1"/>
        <v>24391.9</v>
      </c>
    </row>
    <row r="42" spans="1:6" ht="15.75" x14ac:dyDescent="0.25">
      <c r="A42" s="18">
        <v>3234</v>
      </c>
      <c r="B42" s="35" t="s">
        <v>35</v>
      </c>
      <c r="C42" s="36">
        <v>209562.95</v>
      </c>
      <c r="D42" s="36">
        <v>0</v>
      </c>
      <c r="E42" s="36"/>
      <c r="F42" s="6">
        <f t="shared" si="1"/>
        <v>209562.95</v>
      </c>
    </row>
    <row r="43" spans="1:6" ht="15.75" x14ac:dyDescent="0.25">
      <c r="A43" s="18">
        <v>3235</v>
      </c>
      <c r="B43" s="35" t="s">
        <v>36</v>
      </c>
      <c r="C43" s="36">
        <v>3000</v>
      </c>
      <c r="D43" s="36">
        <v>20000</v>
      </c>
      <c r="E43" s="36"/>
      <c r="F43" s="6">
        <f t="shared" si="1"/>
        <v>23000</v>
      </c>
    </row>
    <row r="44" spans="1:6" ht="30" x14ac:dyDescent="0.25">
      <c r="A44" s="18">
        <v>3236</v>
      </c>
      <c r="B44" s="35" t="s">
        <v>37</v>
      </c>
      <c r="C44" s="36">
        <v>18426.16</v>
      </c>
      <c r="D44" s="36">
        <v>0</v>
      </c>
      <c r="E44" s="36"/>
      <c r="F44" s="6">
        <f t="shared" si="1"/>
        <v>18426.16</v>
      </c>
    </row>
    <row r="45" spans="1:6" ht="15.75" x14ac:dyDescent="0.25">
      <c r="A45" s="18">
        <v>3237</v>
      </c>
      <c r="B45" s="35" t="s">
        <v>38</v>
      </c>
      <c r="C45" s="36">
        <v>223437.22</v>
      </c>
      <c r="D45" s="36">
        <v>60000</v>
      </c>
      <c r="E45" s="36"/>
      <c r="F45" s="6">
        <f t="shared" si="1"/>
        <v>283437.21999999997</v>
      </c>
    </row>
    <row r="46" spans="1:6" ht="15.75" x14ac:dyDescent="0.25">
      <c r="A46" s="18">
        <v>3238</v>
      </c>
      <c r="B46" s="35" t="s">
        <v>39</v>
      </c>
      <c r="C46" s="36">
        <v>51800</v>
      </c>
      <c r="D46" s="36">
        <v>0</v>
      </c>
      <c r="E46" s="36"/>
      <c r="F46" s="6">
        <f t="shared" si="1"/>
        <v>51800</v>
      </c>
    </row>
    <row r="47" spans="1:6" ht="15.75" x14ac:dyDescent="0.25">
      <c r="A47" s="18">
        <v>3239</v>
      </c>
      <c r="B47" s="35" t="s">
        <v>40</v>
      </c>
      <c r="C47" s="36">
        <v>24916.9</v>
      </c>
      <c r="D47" s="36">
        <v>200000</v>
      </c>
      <c r="E47" s="36"/>
      <c r="F47" s="6">
        <f t="shared" si="1"/>
        <v>224916.9</v>
      </c>
    </row>
    <row r="48" spans="1:6" ht="30" x14ac:dyDescent="0.25">
      <c r="A48" s="18">
        <v>3291</v>
      </c>
      <c r="B48" s="35" t="s">
        <v>41</v>
      </c>
      <c r="C48" s="36">
        <v>48275</v>
      </c>
      <c r="D48" s="36">
        <v>0</v>
      </c>
      <c r="E48" s="36"/>
      <c r="F48" s="6">
        <f t="shared" si="1"/>
        <v>48275</v>
      </c>
    </row>
    <row r="49" spans="1:6" ht="15.75" x14ac:dyDescent="0.25">
      <c r="A49" s="18">
        <v>3292</v>
      </c>
      <c r="B49" s="35" t="s">
        <v>42</v>
      </c>
      <c r="C49" s="36">
        <v>14285.6</v>
      </c>
      <c r="D49" s="36">
        <v>0</v>
      </c>
      <c r="E49" s="36"/>
      <c r="F49" s="6">
        <f t="shared" si="1"/>
        <v>14285.6</v>
      </c>
    </row>
    <row r="50" spans="1:6" ht="15.75" x14ac:dyDescent="0.25">
      <c r="A50" s="18">
        <v>3293</v>
      </c>
      <c r="B50" s="35" t="s">
        <v>43</v>
      </c>
      <c r="C50" s="36">
        <v>46680.36</v>
      </c>
      <c r="D50" s="36">
        <v>30000</v>
      </c>
      <c r="E50" s="36"/>
      <c r="F50" s="6">
        <f t="shared" si="1"/>
        <v>76680.36</v>
      </c>
    </row>
    <row r="51" spans="1:6" ht="15.75" x14ac:dyDescent="0.25">
      <c r="A51" s="18">
        <v>3294</v>
      </c>
      <c r="B51" s="35" t="s">
        <v>44</v>
      </c>
      <c r="C51" s="36">
        <v>110946.76</v>
      </c>
      <c r="D51" s="36">
        <v>0</v>
      </c>
      <c r="E51" s="36"/>
      <c r="F51" s="6">
        <f t="shared" si="1"/>
        <v>110946.76</v>
      </c>
    </row>
    <row r="52" spans="1:6" ht="15.75" x14ac:dyDescent="0.25">
      <c r="A52" s="18">
        <v>3295</v>
      </c>
      <c r="B52" s="35" t="s">
        <v>45</v>
      </c>
      <c r="C52" s="36">
        <v>12300</v>
      </c>
      <c r="D52" s="36"/>
      <c r="E52" s="36"/>
      <c r="F52" s="6">
        <f t="shared" si="1"/>
        <v>12300</v>
      </c>
    </row>
    <row r="53" spans="1:6" ht="30" x14ac:dyDescent="0.25">
      <c r="A53" s="18">
        <v>3299</v>
      </c>
      <c r="B53" s="35" t="s">
        <v>46</v>
      </c>
      <c r="C53" s="36">
        <v>635030.43999999994</v>
      </c>
      <c r="D53" s="36">
        <v>45000</v>
      </c>
      <c r="E53" s="36">
        <v>142729</v>
      </c>
      <c r="F53" s="6">
        <f t="shared" si="1"/>
        <v>822759.44</v>
      </c>
    </row>
    <row r="54" spans="1:6" ht="15.75" x14ac:dyDescent="0.25">
      <c r="A54" s="2">
        <v>34</v>
      </c>
      <c r="B54" s="48" t="s">
        <v>47</v>
      </c>
      <c r="C54" s="6">
        <v>31337.16</v>
      </c>
      <c r="D54" s="6"/>
      <c r="E54" s="6"/>
      <c r="F54" s="6">
        <f t="shared" si="1"/>
        <v>31337.16</v>
      </c>
    </row>
    <row r="55" spans="1:6" ht="30" x14ac:dyDescent="0.25">
      <c r="A55" s="18">
        <v>3431</v>
      </c>
      <c r="B55" s="35" t="s">
        <v>48</v>
      </c>
      <c r="C55" s="36">
        <v>25359.86</v>
      </c>
      <c r="D55" s="36">
        <v>0</v>
      </c>
      <c r="E55" s="36"/>
      <c r="F55" s="6">
        <f t="shared" si="1"/>
        <v>25359.86</v>
      </c>
    </row>
    <row r="56" spans="1:6" ht="15.75" x14ac:dyDescent="0.25">
      <c r="A56" s="18">
        <v>3433</v>
      </c>
      <c r="B56" s="35" t="s">
        <v>49</v>
      </c>
      <c r="C56" s="36">
        <v>3747.33</v>
      </c>
      <c r="D56" s="36">
        <v>0</v>
      </c>
      <c r="E56" s="36"/>
      <c r="F56" s="6">
        <f t="shared" si="1"/>
        <v>3747.33</v>
      </c>
    </row>
    <row r="57" spans="1:6" ht="30" x14ac:dyDescent="0.25">
      <c r="A57" s="18">
        <v>3434</v>
      </c>
      <c r="B57" s="35" t="s">
        <v>50</v>
      </c>
      <c r="C57" s="36">
        <v>2229.9700000000003</v>
      </c>
      <c r="D57" s="36">
        <v>0</v>
      </c>
      <c r="E57" s="36"/>
      <c r="F57" s="6">
        <f t="shared" si="1"/>
        <v>2229.9700000000003</v>
      </c>
    </row>
    <row r="58" spans="1:6" ht="15.75" x14ac:dyDescent="0.25">
      <c r="A58" s="51">
        <v>36</v>
      </c>
      <c r="B58" s="52" t="s">
        <v>65</v>
      </c>
      <c r="C58" s="53"/>
      <c r="D58" s="53">
        <v>230000</v>
      </c>
      <c r="E58" s="53"/>
      <c r="F58" s="6">
        <f t="shared" si="1"/>
        <v>230000</v>
      </c>
    </row>
    <row r="59" spans="1:6" ht="30" x14ac:dyDescent="0.25">
      <c r="A59" s="18">
        <v>3661</v>
      </c>
      <c r="B59" s="35" t="s">
        <v>63</v>
      </c>
      <c r="C59" s="36"/>
      <c r="D59" s="36">
        <v>220000</v>
      </c>
      <c r="E59" s="36"/>
      <c r="F59" s="6">
        <f t="shared" si="1"/>
        <v>220000</v>
      </c>
    </row>
    <row r="60" spans="1:6" ht="15.75" x14ac:dyDescent="0.25">
      <c r="A60" s="51">
        <v>41</v>
      </c>
      <c r="B60" s="52" t="s">
        <v>66</v>
      </c>
      <c r="C60" s="53"/>
      <c r="D60" s="53">
        <f>SUM(D61)</f>
        <v>18000</v>
      </c>
      <c r="E60" s="36"/>
      <c r="F60" s="6">
        <f t="shared" si="1"/>
        <v>18000</v>
      </c>
    </row>
    <row r="61" spans="1:6" ht="15.75" x14ac:dyDescent="0.25">
      <c r="A61" s="18">
        <v>4123</v>
      </c>
      <c r="B61" s="35" t="s">
        <v>66</v>
      </c>
      <c r="C61" s="36"/>
      <c r="D61" s="36">
        <v>18000</v>
      </c>
      <c r="E61" s="36"/>
      <c r="F61" s="6">
        <f t="shared" si="1"/>
        <v>18000</v>
      </c>
    </row>
    <row r="62" spans="1:6" ht="47.25" x14ac:dyDescent="0.25">
      <c r="A62" s="2">
        <v>42</v>
      </c>
      <c r="B62" s="48" t="s">
        <v>51</v>
      </c>
      <c r="C62" s="6">
        <v>771600</v>
      </c>
      <c r="D62" s="6">
        <f>SUM(D63+D64+D65+D66+D67+D68)</f>
        <v>120000</v>
      </c>
      <c r="E62" s="6">
        <v>0</v>
      </c>
      <c r="F62" s="6">
        <f t="shared" si="1"/>
        <v>891600</v>
      </c>
    </row>
    <row r="63" spans="1:6" ht="15.75" x14ac:dyDescent="0.25">
      <c r="A63" s="18">
        <v>4212</v>
      </c>
      <c r="B63" s="35" t="s">
        <v>52</v>
      </c>
      <c r="C63" s="36">
        <v>207000</v>
      </c>
      <c r="D63" s="36">
        <v>0</v>
      </c>
      <c r="E63" s="36"/>
      <c r="F63" s="6">
        <f t="shared" si="1"/>
        <v>207000</v>
      </c>
    </row>
    <row r="64" spans="1:6" ht="15.75" x14ac:dyDescent="0.25">
      <c r="A64" s="18">
        <v>4221</v>
      </c>
      <c r="B64" s="35" t="s">
        <v>53</v>
      </c>
      <c r="C64" s="36">
        <v>316600</v>
      </c>
      <c r="D64" s="36">
        <v>120000</v>
      </c>
      <c r="E64" s="36"/>
      <c r="F64" s="6">
        <f t="shared" si="1"/>
        <v>436600</v>
      </c>
    </row>
    <row r="65" spans="1:6" ht="15.75" x14ac:dyDescent="0.25">
      <c r="A65" s="18">
        <v>4222</v>
      </c>
      <c r="B65" s="35" t="s">
        <v>54</v>
      </c>
      <c r="C65" s="36">
        <v>52000</v>
      </c>
      <c r="D65" s="36"/>
      <c r="E65" s="36"/>
      <c r="F65" s="6">
        <f t="shared" si="1"/>
        <v>52000</v>
      </c>
    </row>
    <row r="66" spans="1:6" ht="50.25" customHeight="1" x14ac:dyDescent="0.25">
      <c r="A66" s="18">
        <v>4223</v>
      </c>
      <c r="B66" s="35" t="s">
        <v>55</v>
      </c>
      <c r="C66" s="36">
        <v>65000</v>
      </c>
      <c r="D66" s="36"/>
      <c r="E66" s="36"/>
      <c r="F66" s="6">
        <f t="shared" si="1"/>
        <v>65000</v>
      </c>
    </row>
    <row r="67" spans="1:6" ht="15.75" x14ac:dyDescent="0.25">
      <c r="A67" s="18">
        <v>4224</v>
      </c>
      <c r="B67" s="35" t="s">
        <v>56</v>
      </c>
      <c r="C67" s="36">
        <v>20000</v>
      </c>
      <c r="D67" s="36"/>
      <c r="E67" s="36"/>
      <c r="F67" s="6">
        <f t="shared" si="1"/>
        <v>20000</v>
      </c>
    </row>
    <row r="68" spans="1:6" ht="15.75" x14ac:dyDescent="0.25">
      <c r="A68" s="18">
        <v>4226</v>
      </c>
      <c r="B68" s="35" t="s">
        <v>57</v>
      </c>
      <c r="C68" s="36">
        <v>40000</v>
      </c>
      <c r="D68" s="36">
        <v>0</v>
      </c>
      <c r="E68" s="36"/>
      <c r="F68" s="6">
        <f t="shared" si="1"/>
        <v>40000</v>
      </c>
    </row>
    <row r="69" spans="1:6" ht="15.75" x14ac:dyDescent="0.25">
      <c r="A69" s="18">
        <v>4241</v>
      </c>
      <c r="B69" s="35" t="s">
        <v>58</v>
      </c>
      <c r="C69" s="36">
        <v>73000</v>
      </c>
      <c r="D69" s="36"/>
      <c r="E69" s="36"/>
      <c r="F69" s="6">
        <f t="shared" si="1"/>
        <v>73000</v>
      </c>
    </row>
    <row r="70" spans="1:6" ht="15.75" x14ac:dyDescent="0.25">
      <c r="A70" s="19"/>
      <c r="B70" s="20" t="s">
        <v>10</v>
      </c>
      <c r="C70" s="50">
        <v>19421218.210000001</v>
      </c>
      <c r="D70" s="50">
        <f>SUM(D62+D60+D54+D29+D22)</f>
        <v>953160</v>
      </c>
      <c r="E70" s="50">
        <f>SUM(E62+E60+E54+E29+E22)</f>
        <v>153098</v>
      </c>
      <c r="F70" s="6">
        <f t="shared" si="1"/>
        <v>20527476.210000001</v>
      </c>
    </row>
    <row r="71" spans="1:6" ht="9.75" customHeight="1" x14ac:dyDescent="0.25">
      <c r="A71" s="3"/>
      <c r="B71" s="4"/>
      <c r="C71" s="4"/>
      <c r="D71" s="4"/>
      <c r="E71" s="4"/>
      <c r="F71" s="4"/>
    </row>
    <row r="72" spans="1:6" ht="9.75" customHeight="1" x14ac:dyDescent="0.25">
      <c r="A72" s="5"/>
      <c r="B72" s="4"/>
      <c r="C72" s="4"/>
      <c r="D72" s="4"/>
      <c r="E72" s="4"/>
      <c r="F72" s="67"/>
    </row>
    <row r="73" spans="1:6" ht="15.75" x14ac:dyDescent="0.25">
      <c r="A73" s="69" t="s">
        <v>70</v>
      </c>
      <c r="B73" s="69"/>
      <c r="C73" s="67" t="s">
        <v>59</v>
      </c>
      <c r="D73" s="70" t="s">
        <v>71</v>
      </c>
      <c r="E73" s="70"/>
      <c r="F73" s="4"/>
    </row>
    <row r="74" spans="1:6" ht="9.75" customHeight="1" x14ac:dyDescent="0.25">
      <c r="A74" s="3"/>
      <c r="B74" s="4"/>
      <c r="C74" s="4"/>
      <c r="D74" s="4"/>
      <c r="E74" s="4"/>
      <c r="F74" s="4"/>
    </row>
    <row r="75" spans="1:6" ht="15.75" x14ac:dyDescent="0.25">
      <c r="A75" s="3"/>
      <c r="B75" s="4"/>
      <c r="C75" s="4"/>
      <c r="D75" s="4" t="s">
        <v>60</v>
      </c>
      <c r="E75" s="4"/>
      <c r="F75" s="4"/>
    </row>
  </sheetData>
  <mergeCells count="3">
    <mergeCell ref="A1:F1"/>
    <mergeCell ref="A73:B73"/>
    <mergeCell ref="D73:E73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 Tunjić</dc:creator>
  <cp:lastModifiedBy>Anica Tunjić</cp:lastModifiedBy>
  <cp:lastPrinted>2016-07-20T07:12:01Z</cp:lastPrinted>
  <dcterms:created xsi:type="dcterms:W3CDTF">2016-07-20T06:00:11Z</dcterms:created>
  <dcterms:modified xsi:type="dcterms:W3CDTF">2016-08-31T10:23:00Z</dcterms:modified>
</cp:coreProperties>
</file>