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7400" windowHeight="11400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E93" i="1"/>
  <c r="E13"/>
  <c r="E14"/>
  <c r="E15"/>
  <c r="E16"/>
  <c r="E17"/>
  <c r="E12"/>
  <c r="E97"/>
  <c r="E96"/>
  <c r="F95"/>
  <c r="E95"/>
  <c r="E94"/>
  <c r="E92"/>
  <c r="E91"/>
  <c r="E90"/>
  <c r="E89"/>
  <c r="E88"/>
  <c r="F87"/>
  <c r="E87"/>
  <c r="E86"/>
  <c r="E85"/>
  <c r="E83"/>
  <c r="E82"/>
  <c r="E81"/>
  <c r="E80"/>
  <c r="E79"/>
  <c r="F78"/>
  <c r="E78"/>
  <c r="F75"/>
  <c r="E74"/>
  <c r="F73"/>
  <c r="E73"/>
  <c r="E72"/>
  <c r="E71"/>
  <c r="E70"/>
  <c r="F69"/>
  <c r="E69"/>
  <c r="E68"/>
  <c r="E67"/>
  <c r="E66"/>
  <c r="E65"/>
  <c r="F64"/>
  <c r="E64"/>
  <c r="E63"/>
  <c r="F62"/>
  <c r="E62"/>
  <c r="E56"/>
  <c r="F55"/>
  <c r="E55"/>
  <c r="E54"/>
  <c r="E53"/>
  <c r="E52"/>
  <c r="E51"/>
  <c r="E50"/>
  <c r="F49"/>
  <c r="E49"/>
  <c r="E48"/>
  <c r="E47"/>
  <c r="F46"/>
  <c r="E46"/>
  <c r="E43"/>
  <c r="E42"/>
  <c r="E41"/>
  <c r="E40"/>
  <c r="E39"/>
  <c r="E38"/>
  <c r="E37"/>
  <c r="E36"/>
  <c r="F35"/>
  <c r="E35"/>
  <c r="E34"/>
  <c r="E33"/>
  <c r="E32"/>
  <c r="F31"/>
  <c r="E31"/>
  <c r="E30"/>
  <c r="E29"/>
  <c r="E28"/>
  <c r="E27"/>
  <c r="E26"/>
  <c r="F25"/>
  <c r="E25"/>
  <c r="E24"/>
  <c r="E23"/>
  <c r="E22"/>
  <c r="E21"/>
  <c r="F20"/>
  <c r="E20"/>
  <c r="E19"/>
  <c r="F18"/>
  <c r="E18"/>
  <c r="F57"/>
  <c r="F12"/>
</calcChain>
</file>

<file path=xl/sharedStrings.xml><?xml version="1.0" encoding="utf-8"?>
<sst xmlns="http://schemas.openxmlformats.org/spreadsheetml/2006/main" count="117" uniqueCount="113">
  <si>
    <t>Predmet nabave</t>
  </si>
  <si>
    <t>Procjenjena vrijednost nabave</t>
  </si>
  <si>
    <t>Planirana vrijednost nabave</t>
  </si>
  <si>
    <t>Postupak nabave</t>
  </si>
  <si>
    <t>Ugovor /okvirni sporazum</t>
  </si>
  <si>
    <t>Planirani početak postupka</t>
  </si>
  <si>
    <t>Planirano trajanje Ug./okvirn. sporazuma</t>
  </si>
  <si>
    <t>Uredski materijal</t>
  </si>
  <si>
    <t>Literatura/publikacije,časopisi,glasila,knjige i ostalo</t>
  </si>
  <si>
    <t>Materijal i sredstva za čišćenje i održavanje</t>
  </si>
  <si>
    <t>Materijal za higijenske potrebe i njegu</t>
  </si>
  <si>
    <t>Ostali materijali za potrebe redovnog poslovanja</t>
  </si>
  <si>
    <t>Konto iz fin. plana</t>
  </si>
  <si>
    <t>Uredski materijal i ostali materijalni rashodi</t>
  </si>
  <si>
    <t>Pomoćni materijal-nastavna sredstva</t>
  </si>
  <si>
    <t>Ev.br. nabave</t>
  </si>
  <si>
    <t>Kemikalije</t>
  </si>
  <si>
    <t>Energija</t>
  </si>
  <si>
    <t>Električna energija</t>
  </si>
  <si>
    <t>Plin</t>
  </si>
  <si>
    <t>Motorni benzin i gorivo</t>
  </si>
  <si>
    <t>Materijal i dijelovi za tekuće i invest. održavanje</t>
  </si>
  <si>
    <t>Materijal i dijelovi za održavanje građ.objekta</t>
  </si>
  <si>
    <t>Materijal i dijelovi za održavanje opreme</t>
  </si>
  <si>
    <t>Ostali mat. i dijel.za tek.i invest.održavanje</t>
  </si>
  <si>
    <t>Sitni inventar</t>
  </si>
  <si>
    <t>Službena,radna i zašt.odjeća</t>
  </si>
  <si>
    <t>Usluge telefona,pošte i prijevoza</t>
  </si>
  <si>
    <t>Poštanske usluge</t>
  </si>
  <si>
    <t>Telefonske usluge i usluge interneta</t>
  </si>
  <si>
    <t>taxi prijevoz</t>
  </si>
  <si>
    <t>Usluge tekućeg i investicijskog održavanja</t>
  </si>
  <si>
    <t>Soboslikarski radovi</t>
  </si>
  <si>
    <t xml:space="preserve">keramički radovi </t>
  </si>
  <si>
    <t>el.radovi</t>
  </si>
  <si>
    <t xml:space="preserve">vodoinstalaterski radovi </t>
  </si>
  <si>
    <t>održavanje ostale opreme</t>
  </si>
  <si>
    <t>radovi na postavljanju podova</t>
  </si>
  <si>
    <t>servis fotokopirnih uređaja</t>
  </si>
  <si>
    <t>održavanje prijevoznih sredstava</t>
  </si>
  <si>
    <t>Ostale usl.tek.održavanja</t>
  </si>
  <si>
    <t>odražanje IT opreme</t>
  </si>
  <si>
    <t>Elektronski mediji</t>
  </si>
  <si>
    <t>Usluge promidžbe i informiranja</t>
  </si>
  <si>
    <t>Komunalne usluge</t>
  </si>
  <si>
    <t>Opskrba vodom</t>
  </si>
  <si>
    <t>Deratizacija i dezinf.prostora škole</t>
  </si>
  <si>
    <t>Pregled dimnjaka i centralnog grijanja</t>
  </si>
  <si>
    <t>Zdrastvene i veterinarske usluge</t>
  </si>
  <si>
    <t>Obavezni i preventivni zdrastveni pregledi zaposl.</t>
  </si>
  <si>
    <t>Intelektualne i osobne usl.</t>
  </si>
  <si>
    <t>Računalne usluge</t>
  </si>
  <si>
    <t>Usluge računalne podrške</t>
  </si>
  <si>
    <t>Ostale usluge</t>
  </si>
  <si>
    <t>grafičke i tiskarske usluge,usl.kopiranja i sl.</t>
  </si>
  <si>
    <t>Uređenje prostora</t>
  </si>
  <si>
    <t>Usluge pri registraciji prijevoznih sredstava</t>
  </si>
  <si>
    <t>Usluge čuvanja imovine i osoba</t>
  </si>
  <si>
    <t>Premije osiguranja</t>
  </si>
  <si>
    <t>Premije osiguranja prometnih sredstava</t>
  </si>
  <si>
    <t>Premije  osiguranja ostale imovine</t>
  </si>
  <si>
    <t>Premije osiguranja zaposlenih</t>
  </si>
  <si>
    <t>Reprezentacija</t>
  </si>
  <si>
    <t>Ugostiteljske usluge</t>
  </si>
  <si>
    <t>Rashodi protokola(vijenci,cvijeće,svijeće i sl.)</t>
  </si>
  <si>
    <t>Članarine</t>
  </si>
  <si>
    <t>Tuzemne članarine</t>
  </si>
  <si>
    <t>Ostali nespomenuti rshodi poslovanja</t>
  </si>
  <si>
    <t>Učenički izlet,ekskurzije  isl.</t>
  </si>
  <si>
    <t>Razna natjecanja učenika</t>
  </si>
  <si>
    <t>Nagrade,hrana i piće učenicima</t>
  </si>
  <si>
    <t>Troškovi za razne aktivnosti učenika</t>
  </si>
  <si>
    <t>Uredska oprema i namještaj</t>
  </si>
  <si>
    <t>Računala i računalna oprema</t>
  </si>
  <si>
    <t>Uredski namještaj</t>
  </si>
  <si>
    <t>Školske klupe i stolice</t>
  </si>
  <si>
    <t>Oprema za grijanje,hlađenje i ventilaciju</t>
  </si>
  <si>
    <t>Medicinska i laboratorijska oprema</t>
  </si>
  <si>
    <t>Laboratorijska oprema</t>
  </si>
  <si>
    <t>Sportska i glazbena oprema</t>
  </si>
  <si>
    <t>Knjige u knjižnicama</t>
  </si>
  <si>
    <t>PLAN NABAVE ZA 2012.</t>
  </si>
  <si>
    <t>1 godina</t>
  </si>
  <si>
    <t>NAZIV ŠKOLE</t>
  </si>
  <si>
    <t>Međunarodne članarine</t>
  </si>
  <si>
    <t>e tableti</t>
  </si>
  <si>
    <t>LCD projektori</t>
  </si>
  <si>
    <t>XV GIMNAZIJA</t>
  </si>
  <si>
    <t>IB ISPITI-polaganje,uvid i rez.pon.polaganje</t>
  </si>
  <si>
    <t>Terenska nastava IB smještaj</t>
  </si>
  <si>
    <t>Terenska nastava IB-prijevoz</t>
  </si>
  <si>
    <t>Usluge oglašavanja-tisak</t>
  </si>
  <si>
    <t>Ostale kom.usl.-vodna naknada</t>
  </si>
  <si>
    <t>Usluge agencije</t>
  </si>
  <si>
    <t>Autorski honorar</t>
  </si>
  <si>
    <t>Ugovor o djelu</t>
  </si>
  <si>
    <t>Ostale intelektualne usluge</t>
  </si>
  <si>
    <t>SJEDIŠTE</t>
  </si>
  <si>
    <t>ZAGREB, Jordanovac 8</t>
  </si>
  <si>
    <t>ŠIFRA:</t>
  </si>
  <si>
    <t>21-114-515</t>
  </si>
  <si>
    <t>Zagreb,20.12.2011.</t>
  </si>
  <si>
    <t>RAVNATELJICA</t>
  </si>
  <si>
    <t>Veronika Javor, prof.savjetnik</t>
  </si>
  <si>
    <t>1/11</t>
  </si>
  <si>
    <t>veljača</t>
  </si>
  <si>
    <t>el.mrežarina</t>
  </si>
  <si>
    <t>klima uređaji</t>
  </si>
  <si>
    <t>Odvoz i odlaganje otpada</t>
  </si>
  <si>
    <t>(N.N.90./11)donesen je</t>
  </si>
  <si>
    <t xml:space="preserve">            Na temelju utvrđenog Financijskog plana od strane Školskog odbora na sjednici održanoj 28.prosinca 2011.godine a u svezi s člankom 20.Zakona o javnoj                                                                                             </t>
  </si>
  <si>
    <t>Okvirni postupak javne nabave</t>
  </si>
  <si>
    <t>Okvirni sporazum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</si>
</sst>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0" fontId="0" fillId="0" borderId="0" xfId="0" applyBorder="1"/>
    <xf numFmtId="49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4" fontId="7" fillId="2" borderId="3" xfId="0" applyNumberFormat="1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0" fillId="2" borderId="1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37"/>
  <sheetViews>
    <sheetView tabSelected="1" topLeftCell="A40" workbookViewId="0">
      <selection activeCell="E75" sqref="E75"/>
    </sheetView>
  </sheetViews>
  <sheetFormatPr defaultRowHeight="15"/>
  <cols>
    <col min="1" max="1" width="3.42578125" customWidth="1"/>
    <col min="2" max="2" width="7.85546875" customWidth="1"/>
    <col min="3" max="3" width="9" customWidth="1"/>
    <col min="4" max="4" width="45.28515625" customWidth="1"/>
    <col min="5" max="5" width="13.140625" customWidth="1"/>
    <col min="6" max="6" width="12.7109375" customWidth="1"/>
    <col min="7" max="7" width="18.7109375" customWidth="1"/>
    <col min="8" max="8" width="12.42578125" customWidth="1"/>
    <col min="10" max="10" width="11.5703125" customWidth="1"/>
  </cols>
  <sheetData>
    <row r="1" spans="2:10">
      <c r="B1" t="s">
        <v>83</v>
      </c>
      <c r="D1" t="s">
        <v>87</v>
      </c>
    </row>
    <row r="2" spans="2:10">
      <c r="B2" t="s">
        <v>97</v>
      </c>
      <c r="D2" t="s">
        <v>98</v>
      </c>
    </row>
    <row r="3" spans="2:10">
      <c r="B3" t="s">
        <v>99</v>
      </c>
      <c r="D3" t="s">
        <v>100</v>
      </c>
    </row>
    <row r="6" spans="2:10">
      <c r="B6" s="70" t="s">
        <v>110</v>
      </c>
    </row>
    <row r="7" spans="2:10">
      <c r="D7" s="71" t="s">
        <v>109</v>
      </c>
    </row>
    <row r="9" spans="2:10" ht="21">
      <c r="D9" s="31" t="s">
        <v>81</v>
      </c>
    </row>
    <row r="11" spans="2:10" ht="60">
      <c r="B11" s="3" t="s">
        <v>15</v>
      </c>
      <c r="C11" s="3" t="s">
        <v>12</v>
      </c>
      <c r="D11" s="3" t="s">
        <v>0</v>
      </c>
      <c r="E11" s="3" t="s">
        <v>1</v>
      </c>
      <c r="F11" s="3" t="s">
        <v>2</v>
      </c>
      <c r="G11" s="3" t="s">
        <v>3</v>
      </c>
      <c r="H11" s="4" t="s">
        <v>4</v>
      </c>
      <c r="I11" s="3" t="s">
        <v>5</v>
      </c>
      <c r="J11" s="3" t="s">
        <v>6</v>
      </c>
    </row>
    <row r="12" spans="2:10">
      <c r="B12" s="3"/>
      <c r="C12" s="7">
        <v>3221</v>
      </c>
      <c r="D12" s="8" t="s">
        <v>13</v>
      </c>
      <c r="E12" s="26">
        <f>SUM(E13+E14+E15+E16+E17)</f>
        <v>268022.76422764227</v>
      </c>
      <c r="F12" s="26">
        <f>SUM(F13+F14+F15+F16+F17)</f>
        <v>329668</v>
      </c>
      <c r="G12" s="9"/>
      <c r="H12" s="10"/>
      <c r="I12" s="10"/>
      <c r="J12" s="9"/>
    </row>
    <row r="13" spans="2:10" ht="26.25" customHeight="1">
      <c r="B13" s="2"/>
      <c r="C13" s="5">
        <v>32211</v>
      </c>
      <c r="D13" s="1" t="s">
        <v>7</v>
      </c>
      <c r="E13" s="35">
        <f>SUM(F13/1.23)</f>
        <v>60975.609756097561</v>
      </c>
      <c r="F13" s="11">
        <v>75000</v>
      </c>
      <c r="G13" s="11"/>
      <c r="H13" s="11"/>
      <c r="I13" s="12"/>
      <c r="J13" s="11"/>
    </row>
    <row r="14" spans="2:10" ht="28.5" customHeight="1">
      <c r="B14" s="2"/>
      <c r="C14" s="5">
        <v>32212</v>
      </c>
      <c r="D14" s="1" t="s">
        <v>8</v>
      </c>
      <c r="E14" s="35">
        <f t="shared" ref="E14:E43" si="0">SUM(F14/1.23)</f>
        <v>69918.699186991871</v>
      </c>
      <c r="F14" s="13">
        <v>86000</v>
      </c>
      <c r="G14" s="11"/>
      <c r="H14" s="11"/>
      <c r="I14" s="12"/>
      <c r="J14" s="11"/>
    </row>
    <row r="15" spans="2:10" ht="21.75" customHeight="1">
      <c r="B15" s="2"/>
      <c r="C15" s="5">
        <v>32214</v>
      </c>
      <c r="D15" s="1" t="s">
        <v>9</v>
      </c>
      <c r="E15" s="35">
        <f t="shared" si="0"/>
        <v>69918.699186991871</v>
      </c>
      <c r="F15" s="13">
        <v>86000</v>
      </c>
      <c r="G15" s="11"/>
      <c r="H15" s="11"/>
      <c r="I15" s="12"/>
      <c r="J15" s="11"/>
    </row>
    <row r="16" spans="2:10">
      <c r="B16" s="2"/>
      <c r="C16" s="5">
        <v>32216</v>
      </c>
      <c r="D16" s="1" t="s">
        <v>10</v>
      </c>
      <c r="E16" s="35">
        <f t="shared" si="0"/>
        <v>27642.276422764229</v>
      </c>
      <c r="F16" s="13">
        <v>34000</v>
      </c>
      <c r="G16" s="11"/>
      <c r="H16" s="11"/>
      <c r="I16" s="12"/>
      <c r="J16" s="11"/>
    </row>
    <row r="17" spans="2:10">
      <c r="B17" s="2"/>
      <c r="C17" s="5">
        <v>32219</v>
      </c>
      <c r="D17" s="1" t="s">
        <v>11</v>
      </c>
      <c r="E17" s="35">
        <f t="shared" si="0"/>
        <v>39567.479674796748</v>
      </c>
      <c r="F17" s="13">
        <v>48668</v>
      </c>
      <c r="G17" s="11"/>
      <c r="H17" s="11"/>
      <c r="I17" s="12"/>
      <c r="J17" s="11"/>
    </row>
    <row r="18" spans="2:10">
      <c r="B18" s="2"/>
      <c r="C18" s="15">
        <v>3222</v>
      </c>
      <c r="D18" s="16" t="s">
        <v>14</v>
      </c>
      <c r="E18" s="35">
        <f t="shared" si="0"/>
        <v>28455.284552845529</v>
      </c>
      <c r="F18" s="19">
        <f>SUM(F19)</f>
        <v>35000</v>
      </c>
      <c r="G18" s="14"/>
      <c r="H18" s="14"/>
      <c r="I18" s="14"/>
      <c r="J18" s="14"/>
    </row>
    <row r="19" spans="2:10">
      <c r="B19" s="2"/>
      <c r="C19" s="6">
        <v>32222</v>
      </c>
      <c r="D19" s="2" t="s">
        <v>16</v>
      </c>
      <c r="E19" s="35">
        <f t="shared" si="0"/>
        <v>28455.284552845529</v>
      </c>
      <c r="F19" s="14">
        <v>35000</v>
      </c>
      <c r="G19" s="11"/>
      <c r="H19" s="14"/>
      <c r="I19" s="14"/>
      <c r="J19" s="14"/>
    </row>
    <row r="20" spans="2:10">
      <c r="B20" s="3"/>
      <c r="C20" s="7">
        <v>3223</v>
      </c>
      <c r="D20" s="8" t="s">
        <v>17</v>
      </c>
      <c r="E20" s="35">
        <f t="shared" si="0"/>
        <v>776422.76422764233</v>
      </c>
      <c r="F20" s="26">
        <f>SUM(F21+F22+F23+F24)</f>
        <v>955000</v>
      </c>
      <c r="G20" s="9"/>
      <c r="H20" s="10"/>
      <c r="I20" s="10"/>
      <c r="J20" s="9"/>
    </row>
    <row r="21" spans="2:10" ht="30">
      <c r="B21" s="47" t="s">
        <v>104</v>
      </c>
      <c r="C21" s="61">
        <v>32231</v>
      </c>
      <c r="D21" s="62" t="s">
        <v>18</v>
      </c>
      <c r="E21" s="63">
        <f t="shared" si="0"/>
        <v>162601.62601626015</v>
      </c>
      <c r="F21" s="64">
        <v>200000</v>
      </c>
      <c r="G21" s="72" t="s">
        <v>111</v>
      </c>
      <c r="H21" s="72" t="s">
        <v>112</v>
      </c>
      <c r="I21" s="65" t="s">
        <v>105</v>
      </c>
      <c r="J21" s="58" t="s">
        <v>82</v>
      </c>
    </row>
    <row r="22" spans="2:10" ht="30">
      <c r="B22" s="48"/>
      <c r="C22" s="66">
        <v>32231</v>
      </c>
      <c r="D22" s="67" t="s">
        <v>106</v>
      </c>
      <c r="E22" s="56">
        <f t="shared" si="0"/>
        <v>89430.894308943098</v>
      </c>
      <c r="F22" s="68">
        <v>110000</v>
      </c>
      <c r="G22" s="72" t="s">
        <v>111</v>
      </c>
      <c r="H22" s="72" t="s">
        <v>112</v>
      </c>
      <c r="I22" s="65" t="s">
        <v>105</v>
      </c>
      <c r="J22" s="58" t="s">
        <v>82</v>
      </c>
    </row>
    <row r="23" spans="2:10">
      <c r="B23" s="2"/>
      <c r="C23" s="61">
        <v>32233</v>
      </c>
      <c r="D23" s="62" t="s">
        <v>19</v>
      </c>
      <c r="E23" s="63">
        <f t="shared" si="0"/>
        <v>520325.20325203252</v>
      </c>
      <c r="F23" s="69">
        <v>640000</v>
      </c>
      <c r="G23" s="58"/>
      <c r="H23" s="58"/>
      <c r="I23" s="65"/>
      <c r="J23" s="58"/>
    </row>
    <row r="24" spans="2:10">
      <c r="B24" s="2"/>
      <c r="C24" s="5">
        <v>32232</v>
      </c>
      <c r="D24" s="1" t="s">
        <v>20</v>
      </c>
      <c r="E24" s="35">
        <f t="shared" si="0"/>
        <v>4065.040650406504</v>
      </c>
      <c r="F24" s="13">
        <v>5000</v>
      </c>
      <c r="G24" s="11"/>
      <c r="H24" s="11"/>
      <c r="I24" s="12"/>
      <c r="J24" s="11"/>
    </row>
    <row r="25" spans="2:10">
      <c r="B25" s="2"/>
      <c r="C25" s="17">
        <v>3224</v>
      </c>
      <c r="D25" s="18" t="s">
        <v>21</v>
      </c>
      <c r="E25" s="35">
        <f t="shared" si="0"/>
        <v>76813.008130081304</v>
      </c>
      <c r="F25" s="27">
        <f>SUM(F26+F27+F28)</f>
        <v>94480</v>
      </c>
      <c r="G25" s="11"/>
      <c r="H25" s="11"/>
      <c r="I25" s="12"/>
      <c r="J25" s="11"/>
    </row>
    <row r="26" spans="2:10">
      <c r="B26" s="2"/>
      <c r="C26" s="6">
        <v>32241</v>
      </c>
      <c r="D26" s="2" t="s">
        <v>22</v>
      </c>
      <c r="E26" s="35">
        <f t="shared" si="0"/>
        <v>36585.365853658535</v>
      </c>
      <c r="F26" s="14">
        <v>45000</v>
      </c>
      <c r="G26" s="11"/>
      <c r="H26" s="14"/>
      <c r="I26" s="14"/>
      <c r="J26" s="14"/>
    </row>
    <row r="27" spans="2:10">
      <c r="B27" s="2"/>
      <c r="C27" s="6">
        <v>32242</v>
      </c>
      <c r="D27" s="2" t="s">
        <v>23</v>
      </c>
      <c r="E27" s="35">
        <f t="shared" si="0"/>
        <v>40227.642276422768</v>
      </c>
      <c r="F27" s="14">
        <v>49480</v>
      </c>
      <c r="G27" s="11"/>
      <c r="H27" s="14"/>
      <c r="I27" s="14"/>
      <c r="J27" s="14"/>
    </row>
    <row r="28" spans="2:10">
      <c r="B28" s="2"/>
      <c r="C28" s="6">
        <v>32244</v>
      </c>
      <c r="D28" s="2" t="s">
        <v>24</v>
      </c>
      <c r="E28" s="35">
        <f t="shared" si="0"/>
        <v>0</v>
      </c>
      <c r="F28" s="14"/>
      <c r="G28" s="11"/>
      <c r="H28" s="14"/>
      <c r="I28" s="14"/>
      <c r="J28" s="14"/>
    </row>
    <row r="29" spans="2:10">
      <c r="B29" s="2"/>
      <c r="C29" s="15">
        <v>3225</v>
      </c>
      <c r="D29" s="16" t="s">
        <v>25</v>
      </c>
      <c r="E29" s="35">
        <f t="shared" si="0"/>
        <v>45320.325203252032</v>
      </c>
      <c r="F29" s="19">
        <v>55744</v>
      </c>
      <c r="G29" s="11"/>
      <c r="H29" s="14"/>
      <c r="I29" s="14"/>
      <c r="J29" s="14"/>
    </row>
    <row r="30" spans="2:10">
      <c r="B30" s="2"/>
      <c r="C30" s="15">
        <v>3227</v>
      </c>
      <c r="D30" s="16" t="s">
        <v>26</v>
      </c>
      <c r="E30" s="35">
        <f t="shared" si="0"/>
        <v>24390.243902439026</v>
      </c>
      <c r="F30" s="19">
        <v>30000</v>
      </c>
      <c r="G30" s="11"/>
      <c r="H30" s="14"/>
      <c r="I30" s="14"/>
      <c r="J30" s="14"/>
    </row>
    <row r="31" spans="2:10">
      <c r="B31" s="2"/>
      <c r="C31" s="15">
        <v>3231</v>
      </c>
      <c r="D31" s="16" t="s">
        <v>27</v>
      </c>
      <c r="E31" s="35">
        <f t="shared" si="0"/>
        <v>53777.235772357722</v>
      </c>
      <c r="F31" s="19">
        <f>SUM(F32+F33+F34)</f>
        <v>66146</v>
      </c>
      <c r="G31" s="11"/>
      <c r="H31" s="14"/>
      <c r="I31" s="14"/>
      <c r="J31" s="14"/>
    </row>
    <row r="32" spans="2:10">
      <c r="B32" s="2"/>
      <c r="C32" s="5">
        <v>32311</v>
      </c>
      <c r="D32" s="1" t="s">
        <v>29</v>
      </c>
      <c r="E32" s="35">
        <f t="shared" si="0"/>
        <v>33452.032520325207</v>
      </c>
      <c r="F32" s="11">
        <v>41146</v>
      </c>
      <c r="G32" s="11"/>
      <c r="H32" s="22"/>
      <c r="I32" s="22"/>
      <c r="J32" s="14"/>
    </row>
    <row r="33" spans="2:10">
      <c r="B33" s="3"/>
      <c r="C33" s="21">
        <v>32313</v>
      </c>
      <c r="D33" s="20" t="s">
        <v>28</v>
      </c>
      <c r="E33" s="35">
        <f t="shared" si="0"/>
        <v>19512.195121951219</v>
      </c>
      <c r="F33" s="9">
        <v>24000</v>
      </c>
      <c r="G33" s="11"/>
      <c r="H33" s="10"/>
      <c r="I33" s="10"/>
      <c r="J33" s="9"/>
    </row>
    <row r="34" spans="2:10">
      <c r="B34" s="2"/>
      <c r="C34" s="5">
        <v>32314</v>
      </c>
      <c r="D34" s="1" t="s">
        <v>30</v>
      </c>
      <c r="E34" s="35">
        <f t="shared" si="0"/>
        <v>813.00813008130081</v>
      </c>
      <c r="F34" s="13">
        <v>1000</v>
      </c>
      <c r="G34" s="11"/>
      <c r="H34" s="11"/>
      <c r="I34" s="12"/>
      <c r="J34" s="11"/>
    </row>
    <row r="35" spans="2:10">
      <c r="B35" s="2"/>
      <c r="C35" s="17">
        <v>3232</v>
      </c>
      <c r="D35" s="18" t="s">
        <v>31</v>
      </c>
      <c r="E35" s="35">
        <f t="shared" si="0"/>
        <v>93903.252032520322</v>
      </c>
      <c r="F35" s="27">
        <f>SUM(F36+F37+F38+F39+F40+F41+F42+F43+F44+F45)</f>
        <v>115501</v>
      </c>
      <c r="G35" s="11"/>
      <c r="H35" s="11"/>
      <c r="I35" s="12"/>
      <c r="J35" s="11"/>
    </row>
    <row r="36" spans="2:10">
      <c r="B36" s="2"/>
      <c r="C36" s="5">
        <v>32321</v>
      </c>
      <c r="D36" s="1" t="s">
        <v>32</v>
      </c>
      <c r="E36" s="35">
        <f t="shared" si="0"/>
        <v>12195.121951219513</v>
      </c>
      <c r="F36" s="13">
        <v>15000</v>
      </c>
      <c r="G36" s="11"/>
      <c r="H36" s="11"/>
      <c r="I36" s="12"/>
      <c r="J36" s="11"/>
    </row>
    <row r="37" spans="2:10">
      <c r="B37" s="2"/>
      <c r="C37" s="23">
        <v>32321</v>
      </c>
      <c r="D37" s="1" t="s">
        <v>33</v>
      </c>
      <c r="E37" s="35">
        <f t="shared" si="0"/>
        <v>12195.121951219513</v>
      </c>
      <c r="F37" s="13">
        <v>15000</v>
      </c>
      <c r="G37" s="11"/>
      <c r="H37" s="11"/>
      <c r="I37" s="12"/>
      <c r="J37" s="11"/>
    </row>
    <row r="38" spans="2:10">
      <c r="B38" s="2"/>
      <c r="C38" s="24">
        <v>32321</v>
      </c>
      <c r="D38" s="2" t="s">
        <v>34</v>
      </c>
      <c r="E38" s="35">
        <f t="shared" si="0"/>
        <v>14634.146341463415</v>
      </c>
      <c r="F38" s="14">
        <v>18000</v>
      </c>
      <c r="G38" s="11"/>
      <c r="H38" s="14"/>
      <c r="I38" s="14"/>
      <c r="J38" s="14"/>
    </row>
    <row r="39" spans="2:10">
      <c r="B39" s="2"/>
      <c r="C39" s="6">
        <v>32321</v>
      </c>
      <c r="D39" s="2" t="s">
        <v>35</v>
      </c>
      <c r="E39" s="35">
        <f t="shared" si="0"/>
        <v>12195.121951219513</v>
      </c>
      <c r="F39" s="14">
        <v>15000</v>
      </c>
      <c r="G39" s="11"/>
      <c r="H39" s="14"/>
      <c r="I39" s="14"/>
      <c r="J39" s="14"/>
    </row>
    <row r="40" spans="2:10">
      <c r="B40" s="2"/>
      <c r="C40" s="6">
        <v>32321</v>
      </c>
      <c r="D40" s="2" t="s">
        <v>37</v>
      </c>
      <c r="E40" s="35">
        <f t="shared" si="0"/>
        <v>8374.796747967479</v>
      </c>
      <c r="F40" s="14">
        <v>10301</v>
      </c>
      <c r="G40" s="11"/>
      <c r="H40" s="14"/>
      <c r="I40" s="14"/>
      <c r="J40" s="14"/>
    </row>
    <row r="41" spans="2:10">
      <c r="B41" s="2"/>
      <c r="C41" s="6">
        <v>32322</v>
      </c>
      <c r="D41" s="2" t="s">
        <v>41</v>
      </c>
      <c r="E41" s="35">
        <f t="shared" si="0"/>
        <v>18048.780487804877</v>
      </c>
      <c r="F41" s="14">
        <v>22200</v>
      </c>
      <c r="G41" s="11"/>
      <c r="H41" s="14"/>
      <c r="I41" s="14"/>
      <c r="J41" s="14"/>
    </row>
    <row r="42" spans="2:10">
      <c r="B42" s="2"/>
      <c r="C42" s="6">
        <v>32322</v>
      </c>
      <c r="D42" s="2" t="s">
        <v>36</v>
      </c>
      <c r="E42" s="35">
        <f t="shared" si="0"/>
        <v>0</v>
      </c>
      <c r="F42" s="14"/>
      <c r="G42" s="11"/>
      <c r="H42" s="14"/>
      <c r="I42" s="14"/>
      <c r="J42" s="14"/>
    </row>
    <row r="43" spans="2:10">
      <c r="B43" s="2"/>
      <c r="C43" s="5">
        <v>32322</v>
      </c>
      <c r="D43" s="1" t="s">
        <v>38</v>
      </c>
      <c r="E43" s="35">
        <f t="shared" si="0"/>
        <v>16260.162601626016</v>
      </c>
      <c r="F43" s="13">
        <v>20000</v>
      </c>
      <c r="G43" s="11"/>
      <c r="H43" s="11"/>
      <c r="I43" s="12"/>
      <c r="J43" s="11"/>
    </row>
    <row r="44" spans="2:10">
      <c r="B44" s="2"/>
      <c r="C44" s="23">
        <v>32322</v>
      </c>
      <c r="D44" s="1" t="s">
        <v>39</v>
      </c>
      <c r="E44" s="35"/>
      <c r="F44" s="13"/>
      <c r="G44" s="11"/>
      <c r="H44" s="11"/>
      <c r="I44" s="12"/>
      <c r="J44" s="11"/>
    </row>
    <row r="45" spans="2:10">
      <c r="B45" s="2"/>
      <c r="C45" s="24">
        <v>32329</v>
      </c>
      <c r="D45" s="2" t="s">
        <v>40</v>
      </c>
      <c r="E45" s="36"/>
      <c r="F45" s="14"/>
      <c r="G45" s="11"/>
      <c r="H45" s="14"/>
      <c r="I45" s="14"/>
      <c r="J45" s="14"/>
    </row>
    <row r="46" spans="2:10">
      <c r="B46" s="2"/>
      <c r="C46" s="15">
        <v>3233</v>
      </c>
      <c r="D46" s="16" t="s">
        <v>43</v>
      </c>
      <c r="E46" s="35">
        <f t="shared" ref="E46:E56" si="1">SUM(F46/1.23)</f>
        <v>15204.878048780489</v>
      </c>
      <c r="F46" s="19">
        <f>SUM(F47+F48)</f>
        <v>18702</v>
      </c>
      <c r="G46" s="25"/>
      <c r="H46" s="14"/>
      <c r="I46" s="14"/>
      <c r="J46" s="14"/>
    </row>
    <row r="47" spans="2:10">
      <c r="B47" s="2"/>
      <c r="C47" s="6">
        <v>32331</v>
      </c>
      <c r="D47" s="2" t="s">
        <v>42</v>
      </c>
      <c r="E47" s="35">
        <f t="shared" si="1"/>
        <v>7074.7967479674799</v>
      </c>
      <c r="F47" s="14">
        <v>8702</v>
      </c>
      <c r="G47" s="11"/>
      <c r="H47" s="14"/>
      <c r="I47" s="14"/>
      <c r="J47" s="14"/>
    </row>
    <row r="48" spans="2:10">
      <c r="B48" s="2"/>
      <c r="C48" s="6">
        <v>32332</v>
      </c>
      <c r="D48" s="2" t="s">
        <v>91</v>
      </c>
      <c r="E48" s="35">
        <f t="shared" si="1"/>
        <v>8130.0813008130081</v>
      </c>
      <c r="F48" s="14">
        <v>10000</v>
      </c>
      <c r="G48" s="11"/>
      <c r="H48" s="14"/>
      <c r="I48" s="14"/>
      <c r="J48" s="14"/>
    </row>
    <row r="49" spans="2:10">
      <c r="B49" s="2"/>
      <c r="C49" s="54">
        <v>3234</v>
      </c>
      <c r="D49" s="55" t="s">
        <v>44</v>
      </c>
      <c r="E49" s="56">
        <f t="shared" si="1"/>
        <v>226016.26016260163</v>
      </c>
      <c r="F49" s="57">
        <f>SUM(F50+F51+F52+F53+F54)</f>
        <v>278000</v>
      </c>
      <c r="G49" s="58"/>
      <c r="H49" s="57"/>
      <c r="I49" s="59"/>
      <c r="J49" s="59"/>
    </row>
    <row r="50" spans="2:10">
      <c r="B50" s="2"/>
      <c r="C50" s="54">
        <v>32341</v>
      </c>
      <c r="D50" s="55" t="s">
        <v>45</v>
      </c>
      <c r="E50" s="60">
        <f t="shared" si="1"/>
        <v>101626.01626016261</v>
      </c>
      <c r="F50" s="57">
        <v>125000</v>
      </c>
      <c r="G50" s="58"/>
      <c r="H50" s="59"/>
      <c r="I50" s="59"/>
      <c r="J50" s="59"/>
    </row>
    <row r="51" spans="2:10">
      <c r="B51" s="2"/>
      <c r="C51" s="54">
        <v>32342</v>
      </c>
      <c r="D51" s="55" t="s">
        <v>108</v>
      </c>
      <c r="E51" s="60">
        <f t="shared" si="1"/>
        <v>101626.01626016261</v>
      </c>
      <c r="F51" s="57">
        <v>125000</v>
      </c>
      <c r="G51" s="58"/>
      <c r="H51" s="59"/>
      <c r="I51" s="59"/>
      <c r="J51" s="59"/>
    </row>
    <row r="52" spans="2:10">
      <c r="B52" s="2"/>
      <c r="C52" s="6">
        <v>32343</v>
      </c>
      <c r="D52" s="2" t="s">
        <v>46</v>
      </c>
      <c r="E52" s="35">
        <f t="shared" si="1"/>
        <v>3252.0325203252032</v>
      </c>
      <c r="F52" s="14">
        <v>4000</v>
      </c>
      <c r="G52" s="11"/>
      <c r="H52" s="14"/>
      <c r="I52" s="14"/>
      <c r="J52" s="14"/>
    </row>
    <row r="53" spans="2:10">
      <c r="B53" s="2"/>
      <c r="C53" s="6">
        <v>32344</v>
      </c>
      <c r="D53" s="2" t="s">
        <v>47</v>
      </c>
      <c r="E53" s="35">
        <f t="shared" si="1"/>
        <v>3252.0325203252032</v>
      </c>
      <c r="F53" s="14">
        <v>4000</v>
      </c>
      <c r="G53" s="11"/>
      <c r="H53" s="14"/>
      <c r="I53" s="14"/>
      <c r="J53" s="14"/>
    </row>
    <row r="54" spans="2:10">
      <c r="B54" s="2"/>
      <c r="C54" s="6">
        <v>32349</v>
      </c>
      <c r="D54" s="2" t="s">
        <v>92</v>
      </c>
      <c r="E54" s="35">
        <f t="shared" si="1"/>
        <v>16260.162601626016</v>
      </c>
      <c r="F54" s="14">
        <v>20000</v>
      </c>
      <c r="G54" s="11"/>
      <c r="H54" s="14"/>
      <c r="I54" s="14"/>
      <c r="J54" s="14"/>
    </row>
    <row r="55" spans="2:10">
      <c r="B55" s="2"/>
      <c r="C55" s="15">
        <v>3236</v>
      </c>
      <c r="D55" s="16" t="s">
        <v>48</v>
      </c>
      <c r="E55" s="35">
        <f t="shared" si="1"/>
        <v>25193.495934959348</v>
      </c>
      <c r="F55" s="19">
        <f>SUM(F56)</f>
        <v>30988</v>
      </c>
      <c r="G55" s="11"/>
      <c r="H55" s="14"/>
      <c r="I55" s="14"/>
      <c r="J55" s="14"/>
    </row>
    <row r="56" spans="2:10">
      <c r="B56" s="2"/>
      <c r="C56" s="6">
        <v>32361</v>
      </c>
      <c r="D56" s="2" t="s">
        <v>49</v>
      </c>
      <c r="E56" s="35">
        <f t="shared" si="1"/>
        <v>25193.495934959348</v>
      </c>
      <c r="F56" s="29">
        <v>30988</v>
      </c>
      <c r="G56" s="11"/>
      <c r="H56" s="14"/>
      <c r="I56" s="14"/>
      <c r="J56" s="14"/>
    </row>
    <row r="57" spans="2:10">
      <c r="B57" s="2"/>
      <c r="C57" s="15">
        <v>3237</v>
      </c>
      <c r="D57" s="16" t="s">
        <v>50</v>
      </c>
      <c r="E57" s="37"/>
      <c r="F57" s="19">
        <f>SUM(F58+F59+F60+F61)</f>
        <v>132960</v>
      </c>
      <c r="G57" s="11"/>
      <c r="H57" s="14"/>
      <c r="I57" s="14"/>
      <c r="J57" s="14"/>
    </row>
    <row r="58" spans="2:10">
      <c r="B58" s="2"/>
      <c r="C58" s="32">
        <v>32371</v>
      </c>
      <c r="D58" s="33" t="s">
        <v>94</v>
      </c>
      <c r="E58" s="37"/>
      <c r="F58" s="34">
        <v>10000</v>
      </c>
      <c r="G58" s="11"/>
      <c r="H58" s="14"/>
      <c r="I58" s="14"/>
      <c r="J58" s="14"/>
    </row>
    <row r="59" spans="2:10">
      <c r="B59" s="2"/>
      <c r="C59" s="32">
        <v>32372</v>
      </c>
      <c r="D59" s="33" t="s">
        <v>95</v>
      </c>
      <c r="E59" s="37"/>
      <c r="F59" s="34">
        <v>75000</v>
      </c>
      <c r="G59" s="11"/>
      <c r="H59" s="14"/>
      <c r="I59" s="14"/>
      <c r="J59" s="14"/>
    </row>
    <row r="60" spans="2:10">
      <c r="B60" s="2"/>
      <c r="C60" s="32">
        <v>32377</v>
      </c>
      <c r="D60" s="33" t="s">
        <v>93</v>
      </c>
      <c r="E60" s="37"/>
      <c r="F60" s="34">
        <v>22960</v>
      </c>
      <c r="G60" s="11"/>
      <c r="H60" s="14"/>
      <c r="I60" s="14"/>
      <c r="J60" s="14"/>
    </row>
    <row r="61" spans="2:10">
      <c r="B61" s="2"/>
      <c r="C61" s="32">
        <v>32379</v>
      </c>
      <c r="D61" s="33" t="s">
        <v>96</v>
      </c>
      <c r="E61" s="37"/>
      <c r="F61" s="34">
        <v>25000</v>
      </c>
      <c r="G61" s="11"/>
      <c r="H61" s="14"/>
      <c r="I61" s="14"/>
      <c r="J61" s="14"/>
    </row>
    <row r="62" spans="2:10">
      <c r="B62" s="2"/>
      <c r="C62" s="15">
        <v>3238</v>
      </c>
      <c r="D62" s="16" t="s">
        <v>51</v>
      </c>
      <c r="E62" s="35">
        <f t="shared" ref="E62:E97" si="2">SUM(F62/1.23)</f>
        <v>23196.747967479674</v>
      </c>
      <c r="F62" s="19">
        <f>SUM(F63)</f>
        <v>28532</v>
      </c>
      <c r="G62" s="25"/>
      <c r="H62" s="19"/>
      <c r="I62" s="14"/>
      <c r="J62" s="14"/>
    </row>
    <row r="63" spans="2:10">
      <c r="B63" s="2"/>
      <c r="C63" s="6">
        <v>32381</v>
      </c>
      <c r="D63" s="2" t="s">
        <v>52</v>
      </c>
      <c r="E63" s="35">
        <f t="shared" si="2"/>
        <v>23196.747967479674</v>
      </c>
      <c r="F63" s="14">
        <v>28532</v>
      </c>
      <c r="G63" s="11"/>
      <c r="H63" s="14"/>
      <c r="I63" s="14"/>
      <c r="J63" s="14"/>
    </row>
    <row r="64" spans="2:10">
      <c r="B64" s="2"/>
      <c r="C64" s="15">
        <v>3239</v>
      </c>
      <c r="D64" s="16" t="s">
        <v>53</v>
      </c>
      <c r="E64" s="35">
        <f t="shared" si="2"/>
        <v>19959.349593495936</v>
      </c>
      <c r="F64" s="19">
        <f>SUM(F65+F66+F67+F68)</f>
        <v>24550</v>
      </c>
      <c r="G64" s="11"/>
      <c r="H64" s="14"/>
      <c r="I64" s="14"/>
      <c r="J64" s="14"/>
    </row>
    <row r="65" spans="2:10">
      <c r="B65" s="2"/>
      <c r="C65" s="6">
        <v>32391</v>
      </c>
      <c r="D65" s="2" t="s">
        <v>54</v>
      </c>
      <c r="E65" s="35">
        <f t="shared" si="2"/>
        <v>5325.2032520325201</v>
      </c>
      <c r="F65" s="14">
        <v>6550</v>
      </c>
      <c r="G65" s="11"/>
      <c r="H65" s="14"/>
      <c r="I65" s="14"/>
      <c r="J65" s="14"/>
    </row>
    <row r="66" spans="2:10">
      <c r="B66" s="2"/>
      <c r="C66" s="6">
        <v>32394</v>
      </c>
      <c r="D66" s="2" t="s">
        <v>55</v>
      </c>
      <c r="E66" s="35">
        <f t="shared" si="2"/>
        <v>6504.0650406504064</v>
      </c>
      <c r="F66" s="14">
        <v>8000</v>
      </c>
      <c r="G66" s="11"/>
      <c r="H66" s="14"/>
      <c r="I66" s="14"/>
      <c r="J66" s="14"/>
    </row>
    <row r="67" spans="2:10">
      <c r="B67" s="2"/>
      <c r="C67" s="24">
        <v>32394</v>
      </c>
      <c r="D67" s="28" t="s">
        <v>56</v>
      </c>
      <c r="E67" s="35">
        <f t="shared" si="2"/>
        <v>0</v>
      </c>
      <c r="F67" s="14"/>
      <c r="G67" s="11"/>
      <c r="H67" s="14"/>
      <c r="I67" s="14"/>
      <c r="J67" s="14"/>
    </row>
    <row r="68" spans="2:10">
      <c r="B68" s="2"/>
      <c r="C68" s="6">
        <v>32396</v>
      </c>
      <c r="D68" s="2" t="s">
        <v>57</v>
      </c>
      <c r="E68" s="35">
        <f t="shared" si="2"/>
        <v>8130.0813008130081</v>
      </c>
      <c r="F68" s="14">
        <v>10000</v>
      </c>
      <c r="G68" s="11"/>
      <c r="H68" s="14"/>
      <c r="I68" s="14"/>
      <c r="J68" s="14"/>
    </row>
    <row r="69" spans="2:10">
      <c r="B69" s="2"/>
      <c r="C69" s="15">
        <v>3292</v>
      </c>
      <c r="D69" s="16" t="s">
        <v>58</v>
      </c>
      <c r="E69" s="35">
        <f t="shared" si="2"/>
        <v>17154.471544715449</v>
      </c>
      <c r="F69" s="19">
        <f>SUM(F70+F71+F72)</f>
        <v>21100</v>
      </c>
      <c r="G69" s="11"/>
      <c r="H69" s="14"/>
      <c r="I69" s="14"/>
      <c r="J69" s="14"/>
    </row>
    <row r="70" spans="2:10">
      <c r="B70" s="2"/>
      <c r="C70" s="24">
        <v>32921</v>
      </c>
      <c r="D70" s="28" t="s">
        <v>59</v>
      </c>
      <c r="E70" s="35">
        <f t="shared" si="2"/>
        <v>0</v>
      </c>
      <c r="F70" s="29"/>
      <c r="G70" s="25"/>
      <c r="H70" s="19"/>
      <c r="I70" s="14"/>
      <c r="J70" s="14"/>
    </row>
    <row r="71" spans="2:10">
      <c r="B71" s="2"/>
      <c r="C71" s="6">
        <v>32922</v>
      </c>
      <c r="D71" s="2" t="s">
        <v>60</v>
      </c>
      <c r="E71" s="35">
        <f t="shared" si="2"/>
        <v>8130.0813008130081</v>
      </c>
      <c r="F71" s="14">
        <v>10000</v>
      </c>
      <c r="G71" s="11"/>
      <c r="H71" s="14"/>
      <c r="I71" s="14"/>
      <c r="J71" s="14"/>
    </row>
    <row r="72" spans="2:10">
      <c r="B72" s="2"/>
      <c r="C72" s="6">
        <v>32923</v>
      </c>
      <c r="D72" s="2" t="s">
        <v>61</v>
      </c>
      <c r="E72" s="35">
        <f t="shared" si="2"/>
        <v>9024.3902439024387</v>
      </c>
      <c r="F72" s="14">
        <v>11100</v>
      </c>
      <c r="G72" s="11"/>
      <c r="H72" s="14"/>
      <c r="I72" s="14"/>
      <c r="J72" s="14"/>
    </row>
    <row r="73" spans="2:10">
      <c r="B73" s="2"/>
      <c r="C73" s="15">
        <v>3293</v>
      </c>
      <c r="D73" s="16" t="s">
        <v>62</v>
      </c>
      <c r="E73" s="35">
        <f t="shared" si="2"/>
        <v>52333.333333333336</v>
      </c>
      <c r="F73" s="19">
        <f>SUM(F74)</f>
        <v>64370</v>
      </c>
      <c r="G73" s="30"/>
      <c r="H73" s="14"/>
      <c r="I73" s="14"/>
      <c r="J73" s="14"/>
    </row>
    <row r="74" spans="2:10">
      <c r="B74" s="2"/>
      <c r="C74" s="6">
        <v>32931</v>
      </c>
      <c r="D74" s="2" t="s">
        <v>63</v>
      </c>
      <c r="E74" s="35">
        <f t="shared" si="2"/>
        <v>52333.333333333336</v>
      </c>
      <c r="F74" s="14">
        <v>64370</v>
      </c>
      <c r="G74" s="11"/>
      <c r="H74" s="14"/>
      <c r="I74" s="14"/>
      <c r="J74" s="14"/>
    </row>
    <row r="75" spans="2:10">
      <c r="B75" s="2"/>
      <c r="C75" s="15">
        <v>3294</v>
      </c>
      <c r="D75" s="16" t="s">
        <v>65</v>
      </c>
      <c r="E75" s="35"/>
      <c r="F75" s="19">
        <f>SUM(F76+F77)</f>
        <v>100960</v>
      </c>
      <c r="G75" s="11"/>
      <c r="H75" s="14"/>
      <c r="I75" s="14"/>
      <c r="J75" s="14"/>
    </row>
    <row r="76" spans="2:10">
      <c r="B76" s="2"/>
      <c r="C76" s="24">
        <v>32941</v>
      </c>
      <c r="D76" s="28" t="s">
        <v>66</v>
      </c>
      <c r="E76" s="35"/>
      <c r="F76" s="14">
        <v>960</v>
      </c>
      <c r="G76" s="11"/>
      <c r="H76" s="14"/>
      <c r="I76" s="14"/>
      <c r="J76" s="14"/>
    </row>
    <row r="77" spans="2:10">
      <c r="B77" s="2"/>
      <c r="C77" s="24">
        <v>32942</v>
      </c>
      <c r="D77" s="2" t="s">
        <v>84</v>
      </c>
      <c r="E77" s="35"/>
      <c r="F77" s="14">
        <v>100000</v>
      </c>
      <c r="G77" s="11"/>
      <c r="H77" s="14"/>
      <c r="I77" s="14"/>
      <c r="J77" s="14"/>
    </row>
    <row r="78" spans="2:10">
      <c r="B78" s="2"/>
      <c r="C78" s="15">
        <v>3299</v>
      </c>
      <c r="D78" s="16" t="s">
        <v>67</v>
      </c>
      <c r="E78" s="35">
        <f t="shared" si="2"/>
        <v>328991.8699186992</v>
      </c>
      <c r="F78" s="19">
        <f>SUM(F79+F80+F81+F82+F83+F84+F85+F86)</f>
        <v>404660</v>
      </c>
      <c r="G78" s="11"/>
      <c r="H78" s="14"/>
      <c r="I78" s="14"/>
      <c r="J78" s="14"/>
    </row>
    <row r="79" spans="2:10">
      <c r="B79" s="2"/>
      <c r="C79" s="6">
        <v>32991</v>
      </c>
      <c r="D79" s="2" t="s">
        <v>64</v>
      </c>
      <c r="E79" s="35">
        <f t="shared" si="2"/>
        <v>8666.6666666666661</v>
      </c>
      <c r="F79" s="14">
        <v>10660</v>
      </c>
      <c r="G79" s="11"/>
      <c r="H79" s="14"/>
      <c r="I79" s="14"/>
      <c r="J79" s="14"/>
    </row>
    <row r="80" spans="2:10">
      <c r="B80" s="2"/>
      <c r="C80" s="24">
        <v>32999</v>
      </c>
      <c r="D80" s="28" t="s">
        <v>68</v>
      </c>
      <c r="E80" s="35">
        <f t="shared" si="2"/>
        <v>34146.341463414632</v>
      </c>
      <c r="F80" s="29">
        <v>42000</v>
      </c>
      <c r="G80" s="30"/>
      <c r="H80" s="14"/>
      <c r="I80" s="14"/>
      <c r="J80" s="14"/>
    </row>
    <row r="81" spans="2:10">
      <c r="B81" s="2"/>
      <c r="C81" s="24">
        <v>32999</v>
      </c>
      <c r="D81" s="2" t="s">
        <v>70</v>
      </c>
      <c r="E81" s="35">
        <f t="shared" si="2"/>
        <v>12195.121951219513</v>
      </c>
      <c r="F81" s="29">
        <v>15000</v>
      </c>
      <c r="G81" s="30"/>
      <c r="H81" s="19"/>
      <c r="I81" s="14"/>
      <c r="J81" s="14"/>
    </row>
    <row r="82" spans="2:10">
      <c r="B82" s="2"/>
      <c r="C82" s="6">
        <v>32999</v>
      </c>
      <c r="D82" s="2" t="s">
        <v>71</v>
      </c>
      <c r="E82" s="35">
        <f t="shared" si="2"/>
        <v>12195.121951219513</v>
      </c>
      <c r="F82" s="14">
        <v>15000</v>
      </c>
      <c r="G82" s="11"/>
      <c r="H82" s="14"/>
      <c r="I82" s="14"/>
      <c r="J82" s="14"/>
    </row>
    <row r="83" spans="2:10">
      <c r="B83" s="2"/>
      <c r="C83" s="6">
        <v>32999</v>
      </c>
      <c r="D83" s="2" t="s">
        <v>69</v>
      </c>
      <c r="E83" s="35">
        <f t="shared" si="2"/>
        <v>8130.0813008130081</v>
      </c>
      <c r="F83" s="14">
        <v>10000</v>
      </c>
      <c r="G83" s="11"/>
      <c r="H83" s="14"/>
      <c r="I83" s="14"/>
      <c r="J83" s="14"/>
    </row>
    <row r="84" spans="2:10">
      <c r="B84" s="2"/>
      <c r="C84" s="6">
        <v>32999</v>
      </c>
      <c r="D84" s="2" t="s">
        <v>88</v>
      </c>
      <c r="E84" s="35"/>
      <c r="F84" s="14">
        <v>150000</v>
      </c>
      <c r="G84" s="11"/>
      <c r="H84" s="14"/>
      <c r="I84" s="14"/>
      <c r="J84" s="14"/>
    </row>
    <row r="85" spans="2:10">
      <c r="B85" s="2"/>
      <c r="C85" s="6">
        <v>32999</v>
      </c>
      <c r="D85" s="2" t="s">
        <v>89</v>
      </c>
      <c r="E85" s="35">
        <f t="shared" si="2"/>
        <v>66666.666666666672</v>
      </c>
      <c r="F85" s="14">
        <v>82000</v>
      </c>
      <c r="G85" s="11"/>
      <c r="H85" s="14"/>
      <c r="I85" s="14"/>
      <c r="J85" s="14"/>
    </row>
    <row r="86" spans="2:10">
      <c r="B86" s="2"/>
      <c r="C86" s="6">
        <v>32999</v>
      </c>
      <c r="D86" s="2" t="s">
        <v>90</v>
      </c>
      <c r="E86" s="35">
        <f t="shared" si="2"/>
        <v>65040.650406504064</v>
      </c>
      <c r="F86" s="14">
        <v>80000</v>
      </c>
      <c r="G86" s="11"/>
      <c r="H86" s="14"/>
      <c r="I86" s="14"/>
      <c r="J86" s="14"/>
    </row>
    <row r="87" spans="2:10">
      <c r="B87" s="2"/>
      <c r="C87" s="15">
        <v>4221</v>
      </c>
      <c r="D87" s="16" t="s">
        <v>72</v>
      </c>
      <c r="E87" s="35">
        <f t="shared" si="2"/>
        <v>239837.39837398374</v>
      </c>
      <c r="F87" s="19">
        <f>SUM(F88+F89+F90+F91+F92)</f>
        <v>295000</v>
      </c>
      <c r="G87" s="11"/>
      <c r="H87" s="14"/>
      <c r="I87" s="14"/>
      <c r="J87" s="14"/>
    </row>
    <row r="88" spans="2:10">
      <c r="B88" s="2"/>
      <c r="C88" s="6">
        <v>42211</v>
      </c>
      <c r="D88" s="2" t="s">
        <v>73</v>
      </c>
      <c r="E88" s="35">
        <f t="shared" si="2"/>
        <v>69105.691056910568</v>
      </c>
      <c r="F88" s="14">
        <v>85000</v>
      </c>
      <c r="G88" s="11"/>
      <c r="H88" s="14"/>
      <c r="I88" s="14"/>
      <c r="J88" s="14"/>
    </row>
    <row r="89" spans="2:10">
      <c r="B89" s="2"/>
      <c r="C89" s="6">
        <v>422111</v>
      </c>
      <c r="D89" s="2" t="s">
        <v>85</v>
      </c>
      <c r="E89" s="35">
        <f t="shared" si="2"/>
        <v>69105.691056910568</v>
      </c>
      <c r="F89" s="14">
        <v>85000</v>
      </c>
      <c r="G89" s="11"/>
      <c r="H89" s="14"/>
      <c r="I89" s="14"/>
      <c r="J89" s="14"/>
    </row>
    <row r="90" spans="2:10">
      <c r="B90" s="2"/>
      <c r="C90" s="6">
        <v>422112</v>
      </c>
      <c r="D90" s="2" t="s">
        <v>86</v>
      </c>
      <c r="E90" s="35">
        <f t="shared" si="2"/>
        <v>69105.691056910568</v>
      </c>
      <c r="F90" s="14">
        <v>85000</v>
      </c>
      <c r="G90" s="11"/>
      <c r="H90" s="14"/>
      <c r="I90" s="14"/>
      <c r="J90" s="14"/>
    </row>
    <row r="91" spans="2:10">
      <c r="B91" s="2"/>
      <c r="C91" s="24">
        <v>42212</v>
      </c>
      <c r="D91" s="28" t="s">
        <v>74</v>
      </c>
      <c r="E91" s="35">
        <f t="shared" si="2"/>
        <v>16260.162601626016</v>
      </c>
      <c r="F91" s="29">
        <v>20000</v>
      </c>
      <c r="G91" s="11"/>
      <c r="H91" s="14"/>
      <c r="I91" s="14"/>
      <c r="J91" s="14"/>
    </row>
    <row r="92" spans="2:10">
      <c r="B92" s="2"/>
      <c r="C92" s="24">
        <v>42212</v>
      </c>
      <c r="D92" s="28" t="s">
        <v>75</v>
      </c>
      <c r="E92" s="35">
        <f t="shared" si="2"/>
        <v>16260.162601626016</v>
      </c>
      <c r="F92" s="29">
        <v>20000</v>
      </c>
      <c r="G92" s="30"/>
      <c r="H92" s="19"/>
      <c r="I92" s="14"/>
      <c r="J92" s="14"/>
    </row>
    <row r="93" spans="2:10">
      <c r="B93" s="2"/>
      <c r="C93" s="15">
        <v>4223</v>
      </c>
      <c r="D93" s="16" t="s">
        <v>76</v>
      </c>
      <c r="E93" s="53">
        <f t="shared" si="2"/>
        <v>69105.691056910568</v>
      </c>
      <c r="F93" s="19">
        <v>85000</v>
      </c>
      <c r="G93" s="30"/>
      <c r="H93" s="19"/>
      <c r="I93" s="14"/>
      <c r="J93" s="14"/>
    </row>
    <row r="94" spans="2:10">
      <c r="B94" s="2"/>
      <c r="C94" s="49">
        <v>42231</v>
      </c>
      <c r="D94" s="50" t="s">
        <v>107</v>
      </c>
      <c r="E94" s="35">
        <f t="shared" si="2"/>
        <v>69105.691056910568</v>
      </c>
      <c r="F94" s="19">
        <v>85000</v>
      </c>
      <c r="G94" s="25"/>
      <c r="H94" s="14"/>
      <c r="I94" s="14"/>
      <c r="J94" s="14"/>
    </row>
    <row r="95" spans="2:10">
      <c r="B95" s="2"/>
      <c r="C95" s="15">
        <v>4224</v>
      </c>
      <c r="D95" s="16" t="s">
        <v>77</v>
      </c>
      <c r="E95" s="53">
        <f t="shared" si="2"/>
        <v>24390.243902439026</v>
      </c>
      <c r="F95" s="19">
        <f>SUM(F96)</f>
        <v>30000</v>
      </c>
      <c r="G95" s="25"/>
      <c r="H95" s="19"/>
      <c r="I95" s="19"/>
      <c r="J95" s="19"/>
    </row>
    <row r="96" spans="2:10">
      <c r="B96" s="2"/>
      <c r="C96" s="49">
        <v>42242</v>
      </c>
      <c r="D96" s="50" t="s">
        <v>78</v>
      </c>
      <c r="E96" s="51">
        <f t="shared" si="2"/>
        <v>24390.243902439026</v>
      </c>
      <c r="F96" s="52">
        <v>30000</v>
      </c>
      <c r="G96" s="30"/>
      <c r="H96" s="14"/>
      <c r="I96" s="14"/>
      <c r="J96" s="14"/>
    </row>
    <row r="97" spans="2:10">
      <c r="B97" s="2"/>
      <c r="C97" s="49">
        <v>4226</v>
      </c>
      <c r="D97" s="50" t="s">
        <v>79</v>
      </c>
      <c r="E97" s="51">
        <f t="shared" si="2"/>
        <v>16260.162601626016</v>
      </c>
      <c r="F97" s="52">
        <v>20000</v>
      </c>
      <c r="G97" s="11"/>
      <c r="H97" s="14"/>
      <c r="I97" s="14"/>
      <c r="J97" s="14"/>
    </row>
    <row r="98" spans="2:10">
      <c r="B98" s="2"/>
      <c r="C98" s="15">
        <v>4241</v>
      </c>
      <c r="D98" s="16" t="s">
        <v>80</v>
      </c>
      <c r="E98" s="37"/>
      <c r="F98" s="19">
        <v>70000</v>
      </c>
      <c r="G98" s="30"/>
      <c r="H98" s="19"/>
      <c r="I98" s="14"/>
      <c r="J98" s="14"/>
    </row>
    <row r="99" spans="2:10">
      <c r="B99" s="2"/>
      <c r="C99" s="6"/>
      <c r="D99" s="2"/>
      <c r="E99" s="14"/>
      <c r="F99" s="14"/>
      <c r="G99" s="11"/>
      <c r="H99" s="14"/>
      <c r="I99" s="14"/>
      <c r="J99" s="14"/>
    </row>
    <row r="100" spans="2:10">
      <c r="B100" s="38"/>
      <c r="C100" s="39"/>
      <c r="D100" s="38"/>
      <c r="E100" s="40"/>
      <c r="F100" s="40"/>
      <c r="G100" s="41"/>
      <c r="H100" s="40"/>
      <c r="I100" s="40"/>
      <c r="J100" s="40"/>
    </row>
    <row r="101" spans="2:10">
      <c r="B101" s="38"/>
      <c r="C101" s="39"/>
      <c r="D101" s="38"/>
      <c r="E101" s="40"/>
      <c r="F101" s="40"/>
      <c r="G101" s="41"/>
      <c r="H101" s="40"/>
      <c r="I101" s="40"/>
      <c r="J101" s="40"/>
    </row>
    <row r="102" spans="2:10">
      <c r="B102" s="38"/>
      <c r="C102" s="39"/>
      <c r="D102" s="38"/>
      <c r="E102" s="40"/>
      <c r="F102" s="40"/>
      <c r="G102" s="41"/>
      <c r="H102" s="40"/>
      <c r="I102" s="40"/>
      <c r="J102" s="40"/>
    </row>
    <row r="103" spans="2:10">
      <c r="B103" s="38" t="s">
        <v>101</v>
      </c>
      <c r="C103" s="39"/>
      <c r="D103" s="38"/>
      <c r="E103" s="40"/>
      <c r="F103" s="40"/>
      <c r="G103" s="41" t="s">
        <v>102</v>
      </c>
      <c r="H103" s="40"/>
      <c r="I103" s="40"/>
      <c r="J103" s="40"/>
    </row>
    <row r="104" spans="2:10">
      <c r="B104" s="38"/>
      <c r="C104" s="42"/>
      <c r="D104" s="43"/>
      <c r="E104" s="40"/>
      <c r="F104" s="40"/>
      <c r="G104" s="41"/>
      <c r="H104" s="40"/>
      <c r="I104" s="40"/>
      <c r="J104" s="40"/>
    </row>
    <row r="105" spans="2:10">
      <c r="B105" s="38"/>
      <c r="C105" s="39"/>
      <c r="D105" s="38"/>
      <c r="E105" s="40"/>
      <c r="F105" s="40"/>
      <c r="G105" s="41" t="s">
        <v>103</v>
      </c>
      <c r="H105" s="40"/>
      <c r="I105" s="40"/>
      <c r="J105" s="40"/>
    </row>
    <row r="106" spans="2:10">
      <c r="B106" s="38"/>
      <c r="C106" s="42"/>
      <c r="D106" s="43"/>
      <c r="E106" s="44"/>
      <c r="F106" s="40"/>
      <c r="G106" s="41"/>
      <c r="H106" s="40"/>
      <c r="I106" s="40"/>
      <c r="J106" s="40"/>
    </row>
    <row r="107" spans="2:10">
      <c r="B107" s="38"/>
      <c r="C107" s="42"/>
      <c r="D107" s="43"/>
      <c r="E107" s="44"/>
      <c r="F107" s="44"/>
      <c r="G107" s="45"/>
      <c r="H107" s="44"/>
      <c r="I107" s="40"/>
      <c r="J107" s="40"/>
    </row>
    <row r="108" spans="2:10">
      <c r="B108" s="38"/>
      <c r="C108" s="39"/>
      <c r="D108" s="38"/>
      <c r="E108" s="40"/>
      <c r="F108" s="40"/>
      <c r="G108" s="41"/>
      <c r="H108" s="40"/>
      <c r="I108" s="40"/>
      <c r="J108" s="40"/>
    </row>
    <row r="109" spans="2:10">
      <c r="B109" s="38"/>
      <c r="C109" s="39"/>
      <c r="D109" s="38"/>
      <c r="E109" s="40"/>
      <c r="F109" s="40"/>
      <c r="G109" s="41"/>
      <c r="H109" s="40"/>
      <c r="I109" s="40"/>
      <c r="J109" s="40"/>
    </row>
    <row r="110" spans="2:10">
      <c r="B110" s="38"/>
      <c r="C110" s="39"/>
      <c r="D110" s="38"/>
      <c r="E110" s="40"/>
      <c r="F110" s="40"/>
      <c r="G110" s="41"/>
      <c r="H110" s="40"/>
      <c r="I110" s="40"/>
      <c r="J110" s="40"/>
    </row>
    <row r="111" spans="2:10">
      <c r="B111" s="38"/>
      <c r="C111" s="39"/>
      <c r="D111" s="38"/>
      <c r="E111" s="40"/>
      <c r="F111" s="40"/>
      <c r="G111" s="41"/>
      <c r="H111" s="40"/>
      <c r="I111" s="40"/>
      <c r="J111" s="40"/>
    </row>
    <row r="112" spans="2:10">
      <c r="B112" s="38"/>
      <c r="C112" s="42"/>
      <c r="D112" s="43"/>
      <c r="E112" s="40"/>
      <c r="F112" s="40"/>
      <c r="G112" s="41"/>
      <c r="H112" s="40"/>
      <c r="I112" s="40"/>
      <c r="J112" s="40"/>
    </row>
    <row r="113" spans="2:10">
      <c r="B113" s="38"/>
      <c r="C113" s="39"/>
      <c r="D113" s="38"/>
      <c r="E113" s="40"/>
      <c r="F113" s="40"/>
      <c r="G113" s="41"/>
      <c r="H113" s="40"/>
      <c r="I113" s="40"/>
      <c r="J113" s="40"/>
    </row>
    <row r="114" spans="2:10">
      <c r="B114" s="38"/>
      <c r="C114" s="42"/>
      <c r="D114" s="43"/>
      <c r="E114" s="44"/>
      <c r="F114" s="40"/>
      <c r="G114" s="41"/>
      <c r="H114" s="40"/>
      <c r="I114" s="40"/>
      <c r="J114" s="40"/>
    </row>
    <row r="115" spans="2:10">
      <c r="B115" s="38"/>
      <c r="C115" s="42"/>
      <c r="D115" s="43"/>
      <c r="E115" s="44"/>
      <c r="F115" s="44"/>
      <c r="G115" s="45"/>
      <c r="H115" s="44"/>
      <c r="I115" s="40"/>
      <c r="J115" s="40"/>
    </row>
    <row r="116" spans="2:10">
      <c r="B116" s="38"/>
      <c r="C116" s="39"/>
      <c r="D116" s="38"/>
      <c r="E116" s="40"/>
      <c r="F116" s="40"/>
      <c r="G116" s="41"/>
      <c r="H116" s="40"/>
      <c r="I116" s="40"/>
      <c r="J116" s="40"/>
    </row>
    <row r="117" spans="2:10">
      <c r="B117" s="38"/>
      <c r="C117" s="39"/>
      <c r="D117" s="38"/>
      <c r="E117" s="40"/>
      <c r="F117" s="40"/>
      <c r="G117" s="41"/>
      <c r="H117" s="40"/>
      <c r="I117" s="40"/>
      <c r="J117" s="40"/>
    </row>
    <row r="118" spans="2:10">
      <c r="B118" s="38"/>
      <c r="C118" s="39"/>
      <c r="D118" s="38"/>
      <c r="E118" s="40"/>
      <c r="F118" s="40"/>
      <c r="G118" s="41"/>
      <c r="H118" s="40"/>
      <c r="I118" s="40"/>
      <c r="J118" s="40"/>
    </row>
    <row r="119" spans="2:10">
      <c r="B119" s="38"/>
      <c r="C119" s="39"/>
      <c r="D119" s="38"/>
      <c r="E119" s="40"/>
      <c r="F119" s="40"/>
      <c r="G119" s="41"/>
      <c r="H119" s="40"/>
      <c r="I119" s="40"/>
      <c r="J119" s="40"/>
    </row>
    <row r="120" spans="2:10">
      <c r="B120" s="38"/>
      <c r="C120" s="42"/>
      <c r="D120" s="43"/>
      <c r="E120" s="40"/>
      <c r="F120" s="40"/>
      <c r="G120" s="41"/>
      <c r="H120" s="40"/>
      <c r="I120" s="40"/>
      <c r="J120" s="40"/>
    </row>
    <row r="121" spans="2:10">
      <c r="B121" s="38"/>
      <c r="C121" s="39"/>
      <c r="D121" s="38"/>
      <c r="E121" s="40"/>
      <c r="F121" s="40"/>
      <c r="G121" s="41"/>
      <c r="H121" s="40"/>
      <c r="I121" s="40"/>
      <c r="J121" s="40"/>
    </row>
    <row r="122" spans="2:10">
      <c r="B122" s="38"/>
      <c r="C122" s="42"/>
      <c r="D122" s="43"/>
      <c r="E122" s="44"/>
      <c r="F122" s="40"/>
      <c r="G122" s="41"/>
      <c r="H122" s="40"/>
      <c r="I122" s="40"/>
      <c r="J122" s="40"/>
    </row>
    <row r="123" spans="2:10">
      <c r="B123" s="38"/>
      <c r="C123" s="42"/>
      <c r="D123" s="43"/>
      <c r="E123" s="44"/>
      <c r="F123" s="44"/>
      <c r="G123" s="45"/>
      <c r="H123" s="44"/>
      <c r="I123" s="40"/>
      <c r="J123" s="40"/>
    </row>
    <row r="124" spans="2:10">
      <c r="B124" s="38"/>
      <c r="C124" s="39"/>
      <c r="D124" s="38"/>
      <c r="E124" s="40"/>
      <c r="F124" s="40"/>
      <c r="G124" s="41"/>
      <c r="H124" s="40"/>
      <c r="I124" s="40"/>
      <c r="J124" s="40"/>
    </row>
    <row r="125" spans="2:10">
      <c r="B125" s="38"/>
      <c r="C125" s="39"/>
      <c r="D125" s="38"/>
      <c r="E125" s="40"/>
      <c r="F125" s="40"/>
      <c r="G125" s="41"/>
      <c r="H125" s="40"/>
      <c r="I125" s="40"/>
      <c r="J125" s="40"/>
    </row>
    <row r="126" spans="2:10">
      <c r="B126" s="38"/>
      <c r="C126" s="39"/>
      <c r="D126" s="38"/>
      <c r="E126" s="40"/>
      <c r="F126" s="40"/>
      <c r="G126" s="41"/>
      <c r="H126" s="40"/>
      <c r="I126" s="40"/>
      <c r="J126" s="40"/>
    </row>
    <row r="127" spans="2:10">
      <c r="B127" s="38"/>
      <c r="C127" s="39"/>
      <c r="D127" s="38"/>
      <c r="E127" s="40"/>
      <c r="F127" s="40"/>
      <c r="G127" s="41"/>
      <c r="H127" s="40"/>
      <c r="I127" s="40"/>
      <c r="J127" s="40"/>
    </row>
    <row r="128" spans="2:10">
      <c r="B128" s="38"/>
      <c r="C128" s="42"/>
      <c r="D128" s="43"/>
      <c r="E128" s="40"/>
      <c r="F128" s="40"/>
      <c r="G128" s="41"/>
      <c r="H128" s="40"/>
      <c r="I128" s="40"/>
      <c r="J128" s="40"/>
    </row>
    <row r="129" spans="2:10">
      <c r="B129" s="38"/>
      <c r="C129" s="39"/>
      <c r="D129" s="38"/>
      <c r="E129" s="40"/>
      <c r="F129" s="40"/>
      <c r="G129" s="41"/>
      <c r="H129" s="40"/>
      <c r="I129" s="40"/>
      <c r="J129" s="40"/>
    </row>
    <row r="130" spans="2:10">
      <c r="B130" s="38"/>
      <c r="C130" s="42"/>
      <c r="D130" s="43"/>
      <c r="E130" s="44"/>
      <c r="F130" s="40"/>
      <c r="G130" s="41"/>
      <c r="H130" s="40"/>
      <c r="I130" s="40"/>
      <c r="J130" s="40"/>
    </row>
    <row r="131" spans="2:10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2:10"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2:10"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2:10"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2:10"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2:10">
      <c r="B137" s="46"/>
      <c r="C137" s="46"/>
      <c r="D137" s="46"/>
      <c r="E137" s="46"/>
      <c r="F137" s="46"/>
      <c r="G137" s="46"/>
      <c r="H137" s="46"/>
      <c r="I137" s="46"/>
      <c r="J137" s="46"/>
    </row>
  </sheetData>
  <phoneticPr fontId="5" type="noConversion"/>
  <pageMargins left="0.19685039370078741" right="0.19685039370078741" top="0.27" bottom="0.21" header="0.16" footer="0.15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stefi</dc:creator>
  <cp:lastModifiedBy> </cp:lastModifiedBy>
  <cp:lastPrinted>2012-01-23T08:19:22Z</cp:lastPrinted>
  <dcterms:created xsi:type="dcterms:W3CDTF">2011-11-24T08:02:01Z</dcterms:created>
  <dcterms:modified xsi:type="dcterms:W3CDTF">2012-02-27T06:46:05Z</dcterms:modified>
</cp:coreProperties>
</file>