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FIN.PLAN 2017" sheetId="1" r:id="rId1"/>
  </sheets>
  <calcPr calcId="145621"/>
</workbook>
</file>

<file path=xl/calcChain.xml><?xml version="1.0" encoding="utf-8"?>
<calcChain xmlns="http://schemas.openxmlformats.org/spreadsheetml/2006/main">
  <c r="F15" i="1" l="1"/>
  <c r="J67" i="1" l="1"/>
  <c r="C69" i="1"/>
  <c r="H30" i="1"/>
  <c r="H26" i="1"/>
  <c r="H20" i="1"/>
  <c r="C58" i="1"/>
  <c r="H19" i="1" l="1"/>
  <c r="H35" i="1"/>
  <c r="H60" i="1"/>
  <c r="H59" i="1" s="1"/>
  <c r="H67" i="1"/>
  <c r="H72" i="1"/>
  <c r="H42" i="1"/>
  <c r="H52" i="1"/>
  <c r="H64" i="1" l="1"/>
  <c r="H29" i="1"/>
  <c r="C34" i="1"/>
  <c r="H74" i="1" l="1"/>
  <c r="C57" i="1"/>
  <c r="J26" i="1"/>
  <c r="J20" i="1"/>
  <c r="D30" i="1"/>
  <c r="C21" i="1"/>
  <c r="D52" i="1" l="1"/>
  <c r="E52" i="1"/>
  <c r="F52" i="1"/>
  <c r="G52" i="1"/>
  <c r="I52" i="1"/>
  <c r="J65" i="1"/>
  <c r="C73" i="1"/>
  <c r="C71" i="1"/>
  <c r="C70" i="1"/>
  <c r="C68" i="1"/>
  <c r="C66" i="1"/>
  <c r="C63" i="1"/>
  <c r="C62" i="1"/>
  <c r="C61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1" i="1"/>
  <c r="C40" i="1"/>
  <c r="C39" i="1"/>
  <c r="C38" i="1"/>
  <c r="C37" i="1"/>
  <c r="C36" i="1"/>
  <c r="C33" i="1"/>
  <c r="C32" i="1"/>
  <c r="C31" i="1"/>
  <c r="C28" i="1"/>
  <c r="C27" i="1"/>
  <c r="C25" i="1"/>
  <c r="C23" i="1"/>
  <c r="C22" i="1"/>
  <c r="C52" i="1" l="1"/>
  <c r="C42" i="1"/>
  <c r="C26" i="1"/>
  <c r="D26" i="1"/>
  <c r="D24" i="1"/>
  <c r="I20" i="1"/>
  <c r="I19" i="1" s="1"/>
  <c r="G20" i="1"/>
  <c r="G19" i="1" s="1"/>
  <c r="F20" i="1"/>
  <c r="F19" i="1" s="1"/>
  <c r="E20" i="1"/>
  <c r="E19" i="1" s="1"/>
  <c r="D20" i="1"/>
  <c r="J35" i="1"/>
  <c r="I35" i="1"/>
  <c r="G35" i="1"/>
  <c r="F35" i="1"/>
  <c r="E35" i="1"/>
  <c r="D35" i="1"/>
  <c r="J42" i="1"/>
  <c r="I42" i="1"/>
  <c r="G42" i="1"/>
  <c r="F42" i="1"/>
  <c r="E42" i="1"/>
  <c r="D42" i="1"/>
  <c r="J52" i="1"/>
  <c r="J60" i="1"/>
  <c r="J59" i="1" s="1"/>
  <c r="I60" i="1"/>
  <c r="I59" i="1" s="1"/>
  <c r="G60" i="1"/>
  <c r="G59" i="1" s="1"/>
  <c r="F60" i="1"/>
  <c r="F59" i="1" s="1"/>
  <c r="E60" i="1"/>
  <c r="E59" i="1" s="1"/>
  <c r="D60" i="1"/>
  <c r="I65" i="1"/>
  <c r="G65" i="1"/>
  <c r="F65" i="1"/>
  <c r="E65" i="1"/>
  <c r="D65" i="1"/>
  <c r="I67" i="1"/>
  <c r="G67" i="1"/>
  <c r="F67" i="1"/>
  <c r="E67" i="1"/>
  <c r="D67" i="1"/>
  <c r="J72" i="1"/>
  <c r="I72" i="1"/>
  <c r="G72" i="1"/>
  <c r="F72" i="1"/>
  <c r="E72" i="1"/>
  <c r="D72" i="1"/>
  <c r="J30" i="1"/>
  <c r="G30" i="1"/>
  <c r="F30" i="1"/>
  <c r="E30" i="1"/>
  <c r="J24" i="1"/>
  <c r="J19" i="1" s="1"/>
  <c r="J29" i="1" l="1"/>
  <c r="D19" i="1"/>
  <c r="C19" i="1" s="1"/>
  <c r="G29" i="1"/>
  <c r="E29" i="1"/>
  <c r="C72" i="1"/>
  <c r="F29" i="1"/>
  <c r="C24" i="1"/>
  <c r="D64" i="1"/>
  <c r="E64" i="1"/>
  <c r="D59" i="1"/>
  <c r="C60" i="1"/>
  <c r="C59" i="1" s="1"/>
  <c r="C30" i="1"/>
  <c r="G64" i="1"/>
  <c r="C35" i="1"/>
  <c r="I64" i="1"/>
  <c r="I74" i="1" s="1"/>
  <c r="C20" i="1"/>
  <c r="C65" i="1"/>
  <c r="F64" i="1"/>
  <c r="C67" i="1"/>
  <c r="J64" i="1"/>
  <c r="D29" i="1"/>
  <c r="C64" i="1" l="1"/>
  <c r="C29" i="1"/>
  <c r="E74" i="1"/>
  <c r="G74" i="1"/>
  <c r="F74" i="1"/>
  <c r="J74" i="1"/>
  <c r="D74" i="1"/>
  <c r="C74" i="1" l="1"/>
</calcChain>
</file>

<file path=xl/sharedStrings.xml><?xml version="1.0" encoding="utf-8"?>
<sst xmlns="http://schemas.openxmlformats.org/spreadsheetml/2006/main" count="92" uniqueCount="89">
  <si>
    <t>Br. ek. klas.</t>
  </si>
  <si>
    <t>Naziv računa rashoda/izdataka</t>
  </si>
  <si>
    <t>PRIJEDLOG PLANA ZA 2017.                                  ( kol.  4+5+6+7+8+9+10)</t>
  </si>
  <si>
    <t>Vlastiti prihodi</t>
  </si>
  <si>
    <t>Prihodi za posebne namjene</t>
  </si>
  <si>
    <t xml:space="preserve">Namjenski primici </t>
  </si>
  <si>
    <t>Rashodi za zaposlene</t>
  </si>
  <si>
    <t>Plaće za zaposlene</t>
  </si>
  <si>
    <t>Materijalni rashodi</t>
  </si>
  <si>
    <t>Službena putovanja</t>
  </si>
  <si>
    <t>Stručno usavršavanje zaposlenika</t>
  </si>
  <si>
    <t>Materijal i sirovine</t>
  </si>
  <si>
    <t>Energija</t>
  </si>
  <si>
    <t>Službena radna i zaštitna odjeća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</si>
  <si>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</si>
  <si>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</si>
  <si>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</si>
  <si>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</si>
  <si>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</si>
  <si>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</si>
  <si>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</si>
  <si>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</si>
  <si>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</si>
  <si>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</si>
  <si>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</si>
  <si>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</si>
  <si>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Financijski rashodi</t>
  </si>
  <si>
    <t>Zatezne kamate</t>
  </si>
  <si>
    <t>Ostali nespomenuti financijski rashodi</t>
  </si>
  <si>
    <t>Poslovni objekti</t>
  </si>
  <si>
    <t>Uredska oprema i namještaj</t>
  </si>
  <si>
    <t xml:space="preserve">Knjige </t>
  </si>
  <si>
    <t>M.P.</t>
  </si>
  <si>
    <t>Ravnatelja:</t>
  </si>
  <si>
    <t>Školski odbor</t>
  </si>
  <si>
    <t>MZOS</t>
  </si>
  <si>
    <t>Ostali nesp. rashodi poslovanja</t>
  </si>
  <si>
    <t>Mat. i dijel. za tek. Invest. održavanje</t>
  </si>
  <si>
    <t>Sitni inventar</t>
  </si>
  <si>
    <t>Rashodi za nabavu dugotrajne imovine</t>
  </si>
  <si>
    <t>Plaće za prek. rad</t>
  </si>
  <si>
    <t>Bankarske usluge</t>
  </si>
  <si>
    <t>Plaće(bruto)</t>
  </si>
  <si>
    <t>Plaće za posebne uvj.rada</t>
  </si>
  <si>
    <t>Ostali rashodi za zaposlene</t>
  </si>
  <si>
    <t>Dop..za obv.osig.u sl.nezapo.</t>
  </si>
  <si>
    <t>Naknade troškova zaposlenima</t>
  </si>
  <si>
    <t>Naknade za prijevoz</t>
  </si>
  <si>
    <t>Rashodi za materijal i energiju</t>
  </si>
  <si>
    <t>Rashodi za usluge</t>
  </si>
  <si>
    <t>Ostali nes.rashodi</t>
  </si>
  <si>
    <t>Ostali fin.rashodi</t>
  </si>
  <si>
    <t>Građevinski objekti</t>
  </si>
  <si>
    <t>Postrojenja i oprema</t>
  </si>
  <si>
    <t>Medicinska i lab.oprema</t>
  </si>
  <si>
    <t>Uredski mat. i ostali mat. rashodi</t>
  </si>
  <si>
    <t>Pristojbe i naknade</t>
  </si>
  <si>
    <t>RASHODI</t>
  </si>
  <si>
    <t>PRIHODI</t>
  </si>
  <si>
    <t>UKUPNO</t>
  </si>
  <si>
    <t>Komunikacijska oprema</t>
  </si>
  <si>
    <t>Oprema za održavanje</t>
  </si>
  <si>
    <t>Ostale naknade troškova</t>
  </si>
  <si>
    <t>Opći prihodi i primici-Grad Zagreb</t>
  </si>
  <si>
    <t>Prihodi od prodaje ili zamjene nefin.imovine</t>
  </si>
  <si>
    <t>EU fondovi</t>
  </si>
  <si>
    <t>FINANCIJSKI PLAN 2017</t>
  </si>
  <si>
    <t>Tekuće pomoći iz proračunu MZOS</t>
  </si>
  <si>
    <t>EU Fondovi/ERASMUS+</t>
  </si>
  <si>
    <t>Prihosi od pruženih usluga</t>
  </si>
  <si>
    <t>Školarine</t>
  </si>
  <si>
    <t>Donacije/Pomoći</t>
  </si>
  <si>
    <t>potreba /Sportski kluboviZakasnine</t>
  </si>
  <si>
    <t>Ostali prihodi/Realizacija programa javnih</t>
  </si>
  <si>
    <t>Ostali prihodi / zakasnine</t>
  </si>
  <si>
    <t>Prihodi od nadležnog proračuna</t>
  </si>
  <si>
    <t>Stambeni objekti</t>
  </si>
  <si>
    <t>Dop.za obv.zdr.osig.</t>
  </si>
  <si>
    <t>Predsjednica Školskog odbora</t>
  </si>
  <si>
    <t>Marina Bilić,dipl.ing.</t>
  </si>
  <si>
    <t>KLASA:</t>
  </si>
  <si>
    <t>URBROJ:</t>
  </si>
  <si>
    <t>Korisnik proračuna-SŠ/UD: XV GIMNAZIJA, ZAGREB, Jordanovac 8</t>
  </si>
  <si>
    <t>RKPD:16682</t>
  </si>
  <si>
    <t>OIB 24358183010</t>
  </si>
  <si>
    <t>Ljiljana Crnković , prof.</t>
  </si>
  <si>
    <t>401-01/16-01/49</t>
  </si>
  <si>
    <t>251-94-03-16-2</t>
  </si>
  <si>
    <t>U Zagrebu, 29.12.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</si>
</sst>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indexed="8"/>
      <name val="MS Sans Serif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9" borderId="2" applyNumberFormat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20" fillId="0" borderId="0"/>
    <xf numFmtId="0" fontId="16" fillId="4" borderId="1" applyNumberFormat="0" applyFont="0" applyAlignment="0" applyProtection="0"/>
    <xf numFmtId="0" fontId="24" fillId="0" borderId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1" applyNumberFormat="1" applyFill="1" applyBorder="1" applyAlignment="1" applyProtection="1"/>
    <xf numFmtId="3" fontId="22" fillId="0" borderId="11" xfId="1" quotePrefix="1" applyNumberFormat="1" applyFont="1" applyBorder="1" applyAlignment="1">
      <alignment horizontal="left"/>
    </xf>
    <xf numFmtId="3" fontId="23" fillId="0" borderId="0" xfId="1" applyNumberFormat="1" applyFont="1"/>
    <xf numFmtId="0" fontId="23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left"/>
    </xf>
    <xf numFmtId="0" fontId="23" fillId="0" borderId="0" xfId="1" applyFont="1" applyFill="1"/>
    <xf numFmtId="0" fontId="23" fillId="0" borderId="0" xfId="1" applyFont="1" applyBorder="1" applyAlignment="1">
      <alignment horizontal="center"/>
    </xf>
    <xf numFmtId="0" fontId="23" fillId="0" borderId="0" xfId="1" applyFont="1" applyBorder="1" applyAlignment="1">
      <alignment horizontal="left"/>
    </xf>
    <xf numFmtId="3" fontId="23" fillId="0" borderId="11" xfId="1" applyNumberFormat="1" applyFont="1" applyBorder="1"/>
    <xf numFmtId="0" fontId="21" fillId="0" borderId="0" xfId="1" applyFont="1" applyFill="1" applyBorder="1" applyAlignment="1">
      <alignment horizontal="left"/>
    </xf>
    <xf numFmtId="0" fontId="19" fillId="0" borderId="10" xfId="1" applyFont="1" applyFill="1" applyBorder="1" applyAlignment="1">
      <alignment horizontal="center"/>
    </xf>
    <xf numFmtId="0" fontId="26" fillId="0" borderId="10" xfId="39" applyFont="1" applyFill="1" applyBorder="1" applyAlignment="1">
      <alignment horizontal="center" wrapText="1"/>
    </xf>
    <xf numFmtId="4" fontId="26" fillId="0" borderId="10" xfId="1" applyNumberFormat="1" applyFont="1" applyFill="1" applyBorder="1" applyAlignment="1">
      <alignment horizontal="right"/>
    </xf>
    <xf numFmtId="0" fontId="27" fillId="0" borderId="10" xfId="39" applyFont="1" applyFill="1" applyBorder="1" applyAlignment="1">
      <alignment horizontal="center" wrapText="1"/>
    </xf>
    <xf numFmtId="0" fontId="2" fillId="0" borderId="10" xfId="39" applyFont="1" applyFill="1" applyBorder="1" applyAlignment="1">
      <alignment horizontal="center" wrapText="1"/>
    </xf>
    <xf numFmtId="0" fontId="19" fillId="0" borderId="10" xfId="39" applyFont="1" applyFill="1" applyBorder="1" applyAlignment="1">
      <alignment horizontal="center" wrapText="1"/>
    </xf>
    <xf numFmtId="0" fontId="2" fillId="0" borderId="10" xfId="39" applyFont="1" applyBorder="1" applyAlignment="1">
      <alignment horizontal="center"/>
    </xf>
    <xf numFmtId="0" fontId="19" fillId="0" borderId="10" xfId="39" applyFont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19" fillId="19" borderId="10" xfId="39" applyFont="1" applyFill="1" applyBorder="1" applyAlignment="1">
      <alignment horizontal="center"/>
    </xf>
    <xf numFmtId="0" fontId="19" fillId="19" borderId="10" xfId="39" applyFont="1" applyFill="1" applyBorder="1" applyAlignment="1">
      <alignment horizontal="left" wrapText="1"/>
    </xf>
    <xf numFmtId="4" fontId="19" fillId="18" borderId="10" xfId="1" applyNumberFormat="1" applyFont="1" applyFill="1" applyBorder="1" applyAlignment="1">
      <alignment horizontal="right"/>
    </xf>
    <xf numFmtId="0" fontId="28" fillId="0" borderId="10" xfId="39" applyFont="1" applyFill="1" applyBorder="1" applyAlignment="1">
      <alignment horizontal="center" wrapText="1"/>
    </xf>
    <xf numFmtId="0" fontId="29" fillId="0" borderId="10" xfId="39" applyFont="1" applyFill="1" applyBorder="1" applyAlignment="1">
      <alignment horizontal="center" wrapText="1"/>
    </xf>
    <xf numFmtId="0" fontId="23" fillId="0" borderId="10" xfId="39" applyFont="1" applyFill="1" applyBorder="1" applyAlignment="1">
      <alignment horizontal="center" wrapText="1"/>
    </xf>
    <xf numFmtId="4" fontId="23" fillId="0" borderId="10" xfId="39" applyNumberFormat="1" applyFont="1" applyFill="1" applyBorder="1" applyAlignment="1">
      <alignment horizontal="center" wrapText="1"/>
    </xf>
    <xf numFmtId="0" fontId="21" fillId="0" borderId="10" xfId="39" applyFont="1" applyFill="1" applyBorder="1" applyAlignment="1">
      <alignment horizontal="center" wrapText="1"/>
    </xf>
    <xf numFmtId="0" fontId="28" fillId="0" borderId="10" xfId="1" applyFont="1" applyFill="1" applyBorder="1" applyAlignment="1">
      <alignment horizontal="center" wrapText="1"/>
    </xf>
    <xf numFmtId="0" fontId="21" fillId="0" borderId="10" xfId="1" applyFont="1" applyFill="1" applyBorder="1" applyAlignment="1">
      <alignment horizontal="center" wrapText="1"/>
    </xf>
    <xf numFmtId="0" fontId="23" fillId="0" borderId="10" xfId="39" applyFont="1" applyBorder="1" applyAlignment="1">
      <alignment horizontal="center" wrapText="1"/>
    </xf>
    <xf numFmtId="0" fontId="21" fillId="0" borderId="10" xfId="39" applyFont="1" applyBorder="1" applyAlignment="1">
      <alignment horizontal="center" wrapText="1"/>
    </xf>
    <xf numFmtId="4" fontId="21" fillId="0" borderId="10" xfId="1" applyNumberFormat="1" applyFont="1" applyFill="1" applyBorder="1" applyAlignment="1">
      <alignment horizontal="center" wrapText="1"/>
    </xf>
    <xf numFmtId="4" fontId="30" fillId="0" borderId="10" xfId="1" applyNumberFormat="1" applyFont="1" applyFill="1" applyBorder="1" applyAlignment="1">
      <alignment horizontal="right"/>
    </xf>
    <xf numFmtId="4" fontId="31" fillId="0" borderId="10" xfId="1" applyNumberFormat="1" applyFont="1" applyFill="1" applyBorder="1" applyAlignment="1">
      <alignment horizontal="right"/>
    </xf>
    <xf numFmtId="0" fontId="32" fillId="0" borderId="12" xfId="1" applyNumberFormat="1" applyFont="1" applyBorder="1" applyAlignment="1">
      <alignment horizontal="center" vertical="center" wrapText="1"/>
    </xf>
    <xf numFmtId="0" fontId="32" fillId="20" borderId="10" xfId="1" applyNumberFormat="1" applyFont="1" applyFill="1" applyBorder="1" applyAlignment="1" applyProtection="1">
      <alignment horizontal="center" vertical="center" wrapText="1"/>
    </xf>
    <xf numFmtId="0" fontId="32" fillId="20" borderId="12" xfId="1" applyNumberFormat="1" applyFont="1" applyFill="1" applyBorder="1" applyAlignment="1" applyProtection="1">
      <alignment horizontal="center" vertical="center" wrapText="1"/>
    </xf>
    <xf numFmtId="3" fontId="32" fillId="0" borderId="12" xfId="1" applyNumberFormat="1" applyFont="1" applyBorder="1" applyAlignment="1">
      <alignment horizontal="center" vertical="center" wrapText="1"/>
    </xf>
    <xf numFmtId="0" fontId="0" fillId="0" borderId="0" xfId="0" applyBorder="1"/>
    <xf numFmtId="3" fontId="23" fillId="0" borderId="0" xfId="1" applyNumberFormat="1" applyFont="1" applyBorder="1" applyAlignment="1">
      <alignment wrapText="1"/>
    </xf>
    <xf numFmtId="3" fontId="22" fillId="0" borderId="0" xfId="1" applyNumberFormat="1" applyFont="1" applyBorder="1" applyAlignment="1">
      <alignment horizontal="left"/>
    </xf>
    <xf numFmtId="3" fontId="23" fillId="0" borderId="0" xfId="1" applyNumberFormat="1" applyFont="1" applyBorder="1"/>
    <xf numFmtId="3" fontId="12" fillId="0" borderId="0" xfId="35" applyNumberFormat="1" applyBorder="1" applyAlignment="1" applyProtection="1">
      <alignment horizontal="left"/>
    </xf>
    <xf numFmtId="0" fontId="33" fillId="0" borderId="0" xfId="1" applyNumberFormat="1" applyFont="1" applyFill="1" applyBorder="1" applyAlignment="1" applyProtection="1"/>
    <xf numFmtId="0" fontId="34" fillId="0" borderId="0" xfId="0" applyFont="1"/>
    <xf numFmtId="4" fontId="0" fillId="0" borderId="0" xfId="0" applyNumberFormat="1"/>
    <xf numFmtId="0" fontId="23" fillId="0" borderId="0" xfId="1" applyFont="1" applyFill="1" applyBorder="1" applyAlignment="1">
      <alignment horizontal="left"/>
    </xf>
    <xf numFmtId="0" fontId="23" fillId="0" borderId="0" xfId="1" applyFont="1" applyFill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4" fontId="0" fillId="0" borderId="14" xfId="0" applyNumberFormat="1" applyBorder="1"/>
    <xf numFmtId="0" fontId="1" fillId="0" borderId="15" xfId="1" applyNumberFormat="1" applyFill="1" applyBorder="1" applyAlignment="1" applyProtection="1"/>
    <xf numFmtId="4" fontId="1" fillId="0" borderId="16" xfId="1" applyNumberFormat="1" applyFill="1" applyBorder="1" applyAlignment="1" applyProtection="1"/>
    <xf numFmtId="0" fontId="23" fillId="0" borderId="10" xfId="1" applyNumberFormat="1" applyFont="1" applyBorder="1"/>
    <xf numFmtId="0" fontId="0" fillId="0" borderId="17" xfId="0" applyBorder="1"/>
    <xf numFmtId="0" fontId="0" fillId="0" borderId="18" xfId="0" applyBorder="1"/>
    <xf numFmtId="3" fontId="23" fillId="0" borderId="19" xfId="1" applyNumberFormat="1" applyFont="1" applyBorder="1" applyAlignment="1">
      <alignment wrapText="1"/>
    </xf>
    <xf numFmtId="3" fontId="23" fillId="0" borderId="17" xfId="1" applyNumberFormat="1" applyFont="1" applyBorder="1"/>
    <xf numFmtId="3" fontId="23" fillId="0" borderId="18" xfId="1" applyNumberFormat="1" applyFont="1" applyBorder="1"/>
    <xf numFmtId="0" fontId="0" fillId="0" borderId="19" xfId="0" applyBorder="1"/>
    <xf numFmtId="4" fontId="0" fillId="0" borderId="10" xfId="0" applyNumberFormat="1" applyBorder="1"/>
    <xf numFmtId="4" fontId="23" fillId="0" borderId="10" xfId="1" applyNumberFormat="1" applyFont="1" applyBorder="1"/>
    <xf numFmtId="4" fontId="22" fillId="0" borderId="0" xfId="1" applyNumberFormat="1" applyFont="1"/>
    <xf numFmtId="0" fontId="1" fillId="0" borderId="20" xfId="1" applyNumberFormat="1" applyFill="1" applyBorder="1" applyAlignment="1" applyProtection="1"/>
    <xf numFmtId="0" fontId="35" fillId="0" borderId="10" xfId="1" applyNumberFormat="1" applyFont="1" applyBorder="1" applyAlignment="1">
      <alignment horizontal="center" vertical="center" wrapText="1"/>
    </xf>
    <xf numFmtId="3" fontId="35" fillId="0" borderId="10" xfId="1" quotePrefix="1" applyNumberFormat="1" applyFont="1" applyBorder="1" applyAlignment="1">
      <alignment horizontal="center" vertical="center" wrapText="1"/>
    </xf>
    <xf numFmtId="3" fontId="35" fillId="0" borderId="10" xfId="1" applyNumberFormat="1" applyFont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right"/>
    </xf>
    <xf numFmtId="0" fontId="36" fillId="0" borderId="0" xfId="0" applyFont="1"/>
    <xf numFmtId="0" fontId="25" fillId="0" borderId="0" xfId="1" applyNumberFormat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1"/>
    <cellStyle name="Normal_zbirna 2008-------" xfId="39"/>
    <cellStyle name="Note 2" xfId="40"/>
    <cellStyle name="Obično_List4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topLeftCell="A70" zoomScale="120" zoomScaleNormal="120" workbookViewId="0">
      <selection activeCell="D88" sqref="D88"/>
    </sheetView>
  </sheetViews>
  <sheetFormatPr defaultRowHeight="15" x14ac:dyDescent="0.25"/>
  <cols>
    <col min="1" max="1" width="7.85546875" customWidth="1"/>
    <col min="2" max="2" width="19.5703125" customWidth="1"/>
    <col min="3" max="4" width="13.85546875" customWidth="1"/>
    <col min="5" max="5" width="13.28515625" customWidth="1"/>
    <col min="6" max="6" width="16.85546875" customWidth="1"/>
    <col min="7" max="8" width="12.7109375" customWidth="1"/>
    <col min="9" max="9" width="12.140625" customWidth="1"/>
    <col min="10" max="10" width="14.5703125" customWidth="1"/>
    <col min="13" max="13" width="16.140625" customWidth="1"/>
  </cols>
  <sheetData>
    <row r="1" spans="1:13" ht="21" x14ac:dyDescent="0.25">
      <c r="D1" s="71" t="s">
        <v>66</v>
      </c>
      <c r="E1" s="71"/>
      <c r="F1" s="71"/>
      <c r="G1" s="71"/>
      <c r="H1" s="71"/>
      <c r="I1" s="71"/>
      <c r="J1" s="71"/>
      <c r="K1" s="71"/>
      <c r="L1" s="71"/>
      <c r="M1" s="71"/>
    </row>
    <row r="2" spans="1:13" ht="19.5" thickBot="1" x14ac:dyDescent="0.35">
      <c r="A2" s="2" t="s">
        <v>82</v>
      </c>
      <c r="B2" s="9"/>
      <c r="C2" s="9"/>
      <c r="D2" s="9"/>
    </row>
    <row r="3" spans="1:13" ht="15.75" x14ac:dyDescent="0.25">
      <c r="A3" s="70" t="s">
        <v>83</v>
      </c>
      <c r="C3" s="70" t="s">
        <v>84</v>
      </c>
    </row>
    <row r="4" spans="1:13" x14ac:dyDescent="0.25">
      <c r="A4" s="45" t="s">
        <v>58</v>
      </c>
    </row>
    <row r="5" spans="1:13" x14ac:dyDescent="0.25">
      <c r="B5" s="49">
        <v>6362</v>
      </c>
      <c r="C5" s="56" t="s">
        <v>67</v>
      </c>
      <c r="D5" s="57"/>
      <c r="E5" s="61"/>
      <c r="F5" s="62">
        <v>13607342</v>
      </c>
    </row>
    <row r="6" spans="1:13" x14ac:dyDescent="0.25">
      <c r="B6" s="49">
        <v>6381</v>
      </c>
      <c r="C6" s="56" t="s">
        <v>68</v>
      </c>
      <c r="D6" s="57"/>
      <c r="E6" s="61"/>
      <c r="F6" s="62">
        <v>137000</v>
      </c>
    </row>
    <row r="7" spans="1:13" x14ac:dyDescent="0.25">
      <c r="B7" s="49">
        <v>6615</v>
      </c>
      <c r="C7" s="56" t="s">
        <v>69</v>
      </c>
      <c r="D7" s="57"/>
      <c r="E7" s="61"/>
      <c r="F7" s="62">
        <v>352185</v>
      </c>
    </row>
    <row r="8" spans="1:13" x14ac:dyDescent="0.25">
      <c r="B8" s="49">
        <v>6526</v>
      </c>
      <c r="C8" s="56" t="s">
        <v>70</v>
      </c>
      <c r="D8" s="57"/>
      <c r="E8" s="61"/>
      <c r="F8" s="62">
        <v>4248306</v>
      </c>
    </row>
    <row r="9" spans="1:13" x14ac:dyDescent="0.25">
      <c r="B9" s="49">
        <v>6526</v>
      </c>
      <c r="C9" s="56" t="s">
        <v>71</v>
      </c>
      <c r="D9" s="57"/>
      <c r="E9" s="61"/>
      <c r="F9" s="62">
        <v>250000</v>
      </c>
    </row>
    <row r="10" spans="1:13" x14ac:dyDescent="0.25">
      <c r="B10" s="50">
        <v>6711</v>
      </c>
      <c r="C10" s="56" t="s">
        <v>75</v>
      </c>
      <c r="D10" s="57"/>
      <c r="E10" s="61"/>
      <c r="F10" s="62">
        <v>1880965</v>
      </c>
    </row>
    <row r="11" spans="1:13" x14ac:dyDescent="0.25">
      <c r="A11" s="39"/>
      <c r="B11" s="50">
        <v>6831</v>
      </c>
      <c r="C11" s="51" t="s">
        <v>73</v>
      </c>
      <c r="D11" s="51"/>
      <c r="E11" s="51"/>
      <c r="F11" s="52">
        <v>169100</v>
      </c>
      <c r="G11" s="39"/>
      <c r="H11" s="39"/>
      <c r="I11" s="39"/>
      <c r="J11" s="39"/>
    </row>
    <row r="12" spans="1:13" x14ac:dyDescent="0.25">
      <c r="A12" s="1"/>
      <c r="B12" s="65"/>
      <c r="C12" s="53" t="s">
        <v>72</v>
      </c>
      <c r="D12" s="53"/>
      <c r="E12" s="53"/>
      <c r="F12" s="54"/>
      <c r="G12" s="1"/>
      <c r="H12" s="1"/>
      <c r="I12" s="1"/>
      <c r="J12" s="1"/>
    </row>
    <row r="13" spans="1:13" ht="15.75" x14ac:dyDescent="0.25">
      <c r="A13" s="39"/>
      <c r="B13" s="49">
        <v>6831</v>
      </c>
      <c r="C13" s="56" t="s">
        <v>74</v>
      </c>
      <c r="D13" s="57"/>
      <c r="E13" s="58"/>
      <c r="F13" s="63">
        <v>5000</v>
      </c>
      <c r="G13" s="3"/>
      <c r="H13" s="3"/>
      <c r="I13" s="3"/>
      <c r="J13" s="3"/>
    </row>
    <row r="14" spans="1:13" ht="18.75" x14ac:dyDescent="0.3">
      <c r="A14" s="41"/>
      <c r="B14" s="55">
        <v>7211</v>
      </c>
      <c r="C14" s="59" t="s">
        <v>76</v>
      </c>
      <c r="D14" s="60"/>
      <c r="E14" s="58"/>
      <c r="F14" s="63">
        <v>2000</v>
      </c>
      <c r="G14" s="3"/>
      <c r="H14" s="3"/>
      <c r="I14" s="3"/>
      <c r="J14" s="3"/>
    </row>
    <row r="15" spans="1:13" ht="18.75" x14ac:dyDescent="0.3">
      <c r="A15" s="43"/>
      <c r="B15" s="42"/>
      <c r="C15" s="42"/>
      <c r="D15" s="42"/>
      <c r="E15" s="40"/>
      <c r="F15" s="64">
        <f>SUM(F5:F14)</f>
        <v>20651898</v>
      </c>
      <c r="G15" s="3"/>
      <c r="H15" s="3"/>
      <c r="I15" s="3"/>
      <c r="J15" s="3"/>
    </row>
    <row r="16" spans="1:13" x14ac:dyDescent="0.25">
      <c r="A16" s="44" t="s">
        <v>57</v>
      </c>
      <c r="B16" s="1"/>
      <c r="C16" s="1"/>
      <c r="D16" s="1"/>
      <c r="E16" s="1"/>
      <c r="F16" s="1"/>
      <c r="G16" s="1"/>
      <c r="H16" s="1"/>
      <c r="I16" s="1"/>
      <c r="J16" s="1"/>
    </row>
    <row r="17" spans="1:13" ht="63.75" x14ac:dyDescent="0.25">
      <c r="A17" s="35" t="s">
        <v>0</v>
      </c>
      <c r="B17" s="35" t="s">
        <v>1</v>
      </c>
      <c r="C17" s="36" t="s">
        <v>2</v>
      </c>
      <c r="D17" s="37" t="s">
        <v>35</v>
      </c>
      <c r="E17" s="38" t="s">
        <v>63</v>
      </c>
      <c r="F17" s="38" t="s">
        <v>3</v>
      </c>
      <c r="G17" s="38" t="s">
        <v>4</v>
      </c>
      <c r="H17" s="38" t="s">
        <v>65</v>
      </c>
      <c r="I17" s="38" t="s">
        <v>64</v>
      </c>
      <c r="J17" s="38" t="s">
        <v>5</v>
      </c>
    </row>
    <row r="18" spans="1:13" ht="12" customHeight="1" x14ac:dyDescent="0.25">
      <c r="A18" s="66">
        <v>1</v>
      </c>
      <c r="B18" s="66">
        <v>2</v>
      </c>
      <c r="C18" s="67">
        <v>3</v>
      </c>
      <c r="D18" s="67">
        <v>4</v>
      </c>
      <c r="E18" s="68">
        <v>5</v>
      </c>
      <c r="F18" s="68">
        <v>6</v>
      </c>
      <c r="G18" s="68">
        <v>7</v>
      </c>
      <c r="H18" s="68">
        <v>8</v>
      </c>
      <c r="I18" s="68">
        <v>9</v>
      </c>
      <c r="J18" s="68">
        <v>10</v>
      </c>
    </row>
    <row r="19" spans="1:13" ht="31.5" x14ac:dyDescent="0.25">
      <c r="A19" s="12">
        <v>31</v>
      </c>
      <c r="B19" s="23" t="s">
        <v>6</v>
      </c>
      <c r="C19" s="13">
        <f>SUM(D19:J19)</f>
        <v>15302230</v>
      </c>
      <c r="D19" s="13">
        <f>SUM(D20+D24+D26)</f>
        <v>13591110</v>
      </c>
      <c r="E19" s="13">
        <f t="shared" ref="E19:I19" si="0">SUM(E20+E26)</f>
        <v>0</v>
      </c>
      <c r="F19" s="13">
        <f t="shared" si="0"/>
        <v>0</v>
      </c>
      <c r="G19" s="13">
        <f t="shared" si="0"/>
        <v>0</v>
      </c>
      <c r="H19" s="13">
        <f>SUM(H20+H24+H26)</f>
        <v>19924</v>
      </c>
      <c r="I19" s="13">
        <f t="shared" si="0"/>
        <v>0</v>
      </c>
      <c r="J19" s="13">
        <f>SUM(J20+J24+J26)</f>
        <v>1691196</v>
      </c>
    </row>
    <row r="20" spans="1:13" ht="22.5" customHeight="1" x14ac:dyDescent="0.25">
      <c r="A20" s="14">
        <v>311</v>
      </c>
      <c r="B20" s="24" t="s">
        <v>42</v>
      </c>
      <c r="C20" s="33">
        <f t="shared" ref="C20:C25" si="1">SUM(D20+E20+F20+G20+I20+J20)</f>
        <v>12681148</v>
      </c>
      <c r="D20" s="33">
        <f t="shared" ref="D20:I20" si="2">SUM(D21:D23)</f>
        <v>11238148</v>
      </c>
      <c r="E20" s="33">
        <f t="shared" si="2"/>
        <v>0</v>
      </c>
      <c r="F20" s="33">
        <f t="shared" si="2"/>
        <v>0</v>
      </c>
      <c r="G20" s="33">
        <f t="shared" si="2"/>
        <v>0</v>
      </c>
      <c r="H20" s="33">
        <f>SUM(H21:H23)</f>
        <v>17000</v>
      </c>
      <c r="I20" s="33">
        <f t="shared" si="2"/>
        <v>0</v>
      </c>
      <c r="J20" s="33">
        <f>SUM(J21:J23)</f>
        <v>1443000</v>
      </c>
      <c r="M20" s="46"/>
    </row>
    <row r="21" spans="1:13" ht="15.75" x14ac:dyDescent="0.25">
      <c r="A21" s="15">
        <v>3111</v>
      </c>
      <c r="B21" s="25" t="s">
        <v>7</v>
      </c>
      <c r="C21" s="33">
        <f t="shared" si="1"/>
        <v>12023148</v>
      </c>
      <c r="D21" s="34">
        <v>10763148</v>
      </c>
      <c r="E21" s="34"/>
      <c r="F21" s="34"/>
      <c r="G21" s="34"/>
      <c r="H21" s="34"/>
      <c r="I21" s="34"/>
      <c r="J21" s="34">
        <v>1260000</v>
      </c>
      <c r="M21" s="46"/>
    </row>
    <row r="22" spans="1:13" ht="15.75" x14ac:dyDescent="0.25">
      <c r="A22" s="15">
        <v>3113</v>
      </c>
      <c r="B22" s="25" t="s">
        <v>40</v>
      </c>
      <c r="C22" s="33">
        <f t="shared" si="1"/>
        <v>633000</v>
      </c>
      <c r="D22" s="34">
        <v>450000</v>
      </c>
      <c r="E22" s="34"/>
      <c r="F22" s="34"/>
      <c r="G22" s="34"/>
      <c r="H22" s="34">
        <v>17000</v>
      </c>
      <c r="I22" s="34"/>
      <c r="J22" s="34">
        <v>183000</v>
      </c>
      <c r="M22" s="46"/>
    </row>
    <row r="23" spans="1:13" ht="29.25" customHeight="1" x14ac:dyDescent="0.25">
      <c r="A23" s="15">
        <v>3114</v>
      </c>
      <c r="B23" s="26" t="s">
        <v>43</v>
      </c>
      <c r="C23" s="33">
        <f t="shared" si="1"/>
        <v>25000</v>
      </c>
      <c r="D23" s="34">
        <v>25000</v>
      </c>
      <c r="E23" s="34"/>
      <c r="F23" s="34"/>
      <c r="G23" s="34"/>
      <c r="H23" s="34"/>
      <c r="I23" s="34"/>
      <c r="J23" s="34">
        <v>0</v>
      </c>
      <c r="M23" s="46"/>
    </row>
    <row r="24" spans="1:13" ht="33" customHeight="1" x14ac:dyDescent="0.25">
      <c r="A24" s="16">
        <v>312</v>
      </c>
      <c r="B24" s="25" t="s">
        <v>44</v>
      </c>
      <c r="C24" s="33">
        <f t="shared" si="1"/>
        <v>420000</v>
      </c>
      <c r="D24" s="33">
        <f>SUM(D25)</f>
        <v>420000</v>
      </c>
      <c r="E24" s="33"/>
      <c r="F24" s="33"/>
      <c r="G24" s="33"/>
      <c r="H24" s="33"/>
      <c r="I24" s="33"/>
      <c r="J24" s="34">
        <f>SUM(J25)</f>
        <v>0</v>
      </c>
      <c r="M24" s="46"/>
    </row>
    <row r="25" spans="1:13" ht="33.75" customHeight="1" x14ac:dyDescent="0.25">
      <c r="A25" s="15">
        <v>3121</v>
      </c>
      <c r="B25" s="25" t="s">
        <v>44</v>
      </c>
      <c r="C25" s="33">
        <f t="shared" si="1"/>
        <v>420000</v>
      </c>
      <c r="D25" s="34">
        <v>420000</v>
      </c>
      <c r="E25" s="33"/>
      <c r="F25" s="33"/>
      <c r="G25" s="33"/>
      <c r="H25" s="33"/>
      <c r="I25" s="33"/>
      <c r="J25" s="34"/>
    </row>
    <row r="26" spans="1:13" ht="35.25" customHeight="1" x14ac:dyDescent="0.25">
      <c r="A26" s="16">
        <v>313</v>
      </c>
      <c r="B26" s="27" t="s">
        <v>44</v>
      </c>
      <c r="C26" s="33">
        <f>SUM(C27:C28)</f>
        <v>2181158</v>
      </c>
      <c r="D26" s="33">
        <f>SUM(D27:D28)</f>
        <v>1932962</v>
      </c>
      <c r="E26" s="33"/>
      <c r="F26" s="33"/>
      <c r="G26" s="33"/>
      <c r="H26" s="33">
        <f>SUM(H27:H28)</f>
        <v>2924</v>
      </c>
      <c r="I26" s="33"/>
      <c r="J26" s="33">
        <f>SUM(J27:J28)</f>
        <v>248196</v>
      </c>
    </row>
    <row r="27" spans="1:13" ht="15.75" x14ac:dyDescent="0.25">
      <c r="A27" s="15">
        <v>3132</v>
      </c>
      <c r="B27" s="25" t="s">
        <v>77</v>
      </c>
      <c r="C27" s="33">
        <f>SUM(D27+E27+F27+G27+I27+J27)</f>
        <v>1965578</v>
      </c>
      <c r="D27" s="34">
        <v>1741913</v>
      </c>
      <c r="E27" s="34"/>
      <c r="F27" s="34"/>
      <c r="G27" s="34"/>
      <c r="H27" s="34">
        <v>2635</v>
      </c>
      <c r="I27" s="34"/>
      <c r="J27" s="34">
        <v>223665</v>
      </c>
    </row>
    <row r="28" spans="1:13" ht="27.75" customHeight="1" x14ac:dyDescent="0.25">
      <c r="A28" s="15">
        <v>3133</v>
      </c>
      <c r="B28" s="25" t="s">
        <v>45</v>
      </c>
      <c r="C28" s="33">
        <f>SUM(D28+E28+F28+G28+I28+J28)</f>
        <v>215580</v>
      </c>
      <c r="D28" s="34">
        <v>191049</v>
      </c>
      <c r="E28" s="34"/>
      <c r="F28" s="34"/>
      <c r="G28" s="34"/>
      <c r="H28" s="34">
        <v>289</v>
      </c>
      <c r="I28" s="34"/>
      <c r="J28" s="34">
        <v>24531</v>
      </c>
    </row>
    <row r="29" spans="1:13" ht="24.75" customHeight="1" x14ac:dyDescent="0.25">
      <c r="A29" s="19">
        <v>32</v>
      </c>
      <c r="B29" s="28" t="s">
        <v>8</v>
      </c>
      <c r="C29" s="13">
        <f>SUM(D29+E29+F29+G29+H29+I29+J29)</f>
        <v>4527243</v>
      </c>
      <c r="D29" s="13">
        <f>SUM(D30+D35+D42+D52)</f>
        <v>16232</v>
      </c>
      <c r="E29" s="13">
        <f>SUM(E30+E35+E42+E52)</f>
        <v>1868540</v>
      </c>
      <c r="F29" s="13">
        <f>SUM(F30+F35+F42+F52)</f>
        <v>342285</v>
      </c>
      <c r="G29" s="13">
        <f>SUM(G30+G35+G42+G52)</f>
        <v>250000</v>
      </c>
      <c r="H29" s="13">
        <f>SUM(H30+H35+H42+H52)</f>
        <v>117076</v>
      </c>
      <c r="I29" s="13">
        <v>0</v>
      </c>
      <c r="J29" s="13">
        <f>SUM(J30+J35+J42+J52+J34)</f>
        <v>1933110</v>
      </c>
    </row>
    <row r="30" spans="1:13" ht="41.25" customHeight="1" x14ac:dyDescent="0.25">
      <c r="A30" s="11">
        <v>321</v>
      </c>
      <c r="B30" s="29" t="s">
        <v>46</v>
      </c>
      <c r="C30" s="33">
        <f t="shared" ref="C30:C41" si="3">SUM(D30+E30+F30+G30+I30+J30)</f>
        <v>950225</v>
      </c>
      <c r="D30" s="34">
        <f>SUM(D31+D32+D33)</f>
        <v>0</v>
      </c>
      <c r="E30" s="33">
        <f t="shared" ref="E30:J30" si="4">SUM(E31:E33)</f>
        <v>422330</v>
      </c>
      <c r="F30" s="33">
        <f t="shared" si="4"/>
        <v>12895</v>
      </c>
      <c r="G30" s="33">
        <f t="shared" si="4"/>
        <v>115000</v>
      </c>
      <c r="H30" s="33">
        <f t="shared" si="4"/>
        <v>80076</v>
      </c>
      <c r="I30" s="34">
        <v>0</v>
      </c>
      <c r="J30" s="33">
        <f t="shared" si="4"/>
        <v>400000</v>
      </c>
    </row>
    <row r="31" spans="1:13" ht="23.25" customHeight="1" x14ac:dyDescent="0.25">
      <c r="A31" s="17">
        <v>3211</v>
      </c>
      <c r="B31" s="30" t="s">
        <v>9</v>
      </c>
      <c r="C31" s="33">
        <f t="shared" si="3"/>
        <v>354225</v>
      </c>
      <c r="D31" s="34"/>
      <c r="E31" s="34">
        <v>9225</v>
      </c>
      <c r="F31" s="34">
        <v>10000</v>
      </c>
      <c r="G31" s="34">
        <v>115000</v>
      </c>
      <c r="H31" s="34">
        <v>80076</v>
      </c>
      <c r="I31" s="34"/>
      <c r="J31" s="34">
        <v>220000</v>
      </c>
    </row>
    <row r="32" spans="1:13" ht="21.75" customHeight="1" x14ac:dyDescent="0.25">
      <c r="A32" s="17">
        <v>3212</v>
      </c>
      <c r="B32" s="30" t="s">
        <v>47</v>
      </c>
      <c r="C32" s="33">
        <f t="shared" si="3"/>
        <v>401000</v>
      </c>
      <c r="D32" s="34"/>
      <c r="E32" s="34">
        <v>401000</v>
      </c>
      <c r="F32" s="34"/>
      <c r="G32" s="34"/>
      <c r="H32" s="34"/>
      <c r="I32" s="34"/>
      <c r="J32" s="34"/>
    </row>
    <row r="33" spans="1:10" ht="47.25" x14ac:dyDescent="0.25">
      <c r="A33" s="17">
        <v>3213</v>
      </c>
      <c r="B33" s="30" t="s">
        <v>10</v>
      </c>
      <c r="C33" s="33">
        <f t="shared" si="3"/>
        <v>195000</v>
      </c>
      <c r="D33" s="34"/>
      <c r="E33" s="34">
        <v>12105</v>
      </c>
      <c r="F33" s="34">
        <v>2895</v>
      </c>
      <c r="G33" s="34"/>
      <c r="H33" s="34"/>
      <c r="I33" s="34"/>
      <c r="J33" s="34">
        <v>180000</v>
      </c>
    </row>
    <row r="34" spans="1:10" ht="31.5" x14ac:dyDescent="0.25">
      <c r="A34" s="17">
        <v>3214</v>
      </c>
      <c r="B34" s="30" t="s">
        <v>62</v>
      </c>
      <c r="C34" s="33">
        <f t="shared" si="3"/>
        <v>10000</v>
      </c>
      <c r="D34" s="34"/>
      <c r="E34" s="34"/>
      <c r="F34" s="34"/>
      <c r="G34" s="34"/>
      <c r="H34" s="34"/>
      <c r="I34" s="34"/>
      <c r="J34" s="34">
        <v>10000</v>
      </c>
    </row>
    <row r="35" spans="1:10" ht="33" customHeight="1" x14ac:dyDescent="0.25">
      <c r="A35" s="18">
        <v>322</v>
      </c>
      <c r="B35" s="31" t="s">
        <v>48</v>
      </c>
      <c r="C35" s="33">
        <f t="shared" si="3"/>
        <v>1557706</v>
      </c>
      <c r="D35" s="33">
        <f t="shared" ref="D35:J35" si="5">SUM(D36:D41)</f>
        <v>1000</v>
      </c>
      <c r="E35" s="33">
        <f t="shared" si="5"/>
        <v>1064596</v>
      </c>
      <c r="F35" s="33">
        <f t="shared" si="5"/>
        <v>75000</v>
      </c>
      <c r="G35" s="33">
        <f t="shared" si="5"/>
        <v>0</v>
      </c>
      <c r="H35" s="33">
        <f t="shared" si="5"/>
        <v>0</v>
      </c>
      <c r="I35" s="33">
        <f t="shared" si="5"/>
        <v>0</v>
      </c>
      <c r="J35" s="33">
        <f t="shared" si="5"/>
        <v>417110</v>
      </c>
    </row>
    <row r="36" spans="1:10" ht="33.75" customHeight="1" x14ac:dyDescent="0.25">
      <c r="A36" s="17">
        <v>3221</v>
      </c>
      <c r="B36" s="30" t="s">
        <v>55</v>
      </c>
      <c r="C36" s="33">
        <f t="shared" si="3"/>
        <v>409206</v>
      </c>
      <c r="D36" s="34">
        <v>1000</v>
      </c>
      <c r="E36" s="34">
        <v>70206</v>
      </c>
      <c r="F36" s="34">
        <v>38000</v>
      </c>
      <c r="G36" s="34"/>
      <c r="H36" s="34"/>
      <c r="I36" s="34"/>
      <c r="J36" s="34">
        <v>300000</v>
      </c>
    </row>
    <row r="37" spans="1:10" ht="15.75" x14ac:dyDescent="0.25">
      <c r="A37" s="17">
        <v>3222</v>
      </c>
      <c r="B37" s="30" t="s">
        <v>11</v>
      </c>
      <c r="C37" s="33">
        <f t="shared" si="3"/>
        <v>15000</v>
      </c>
      <c r="D37" s="34"/>
      <c r="E37" s="34">
        <v>0</v>
      </c>
      <c r="F37" s="34">
        <v>0</v>
      </c>
      <c r="G37" s="34"/>
      <c r="H37" s="34"/>
      <c r="I37" s="34"/>
      <c r="J37" s="34">
        <v>15000</v>
      </c>
    </row>
    <row r="38" spans="1:10" ht="15.75" x14ac:dyDescent="0.25">
      <c r="A38" s="17">
        <v>3223</v>
      </c>
      <c r="B38" s="30" t="s">
        <v>12</v>
      </c>
      <c r="C38" s="33">
        <f t="shared" si="3"/>
        <v>965500</v>
      </c>
      <c r="D38" s="34"/>
      <c r="E38" s="34">
        <v>962500</v>
      </c>
      <c r="F38" s="34"/>
      <c r="G38" s="34"/>
      <c r="H38" s="34"/>
      <c r="I38" s="34"/>
      <c r="J38" s="34">
        <v>3000</v>
      </c>
    </row>
    <row r="39" spans="1:10" ht="31.5" x14ac:dyDescent="0.25">
      <c r="A39" s="17">
        <v>3224</v>
      </c>
      <c r="B39" s="30" t="s">
        <v>37</v>
      </c>
      <c r="C39" s="33">
        <f t="shared" si="3"/>
        <v>97000</v>
      </c>
      <c r="D39" s="34"/>
      <c r="E39" s="34">
        <v>25785</v>
      </c>
      <c r="F39" s="34">
        <v>18000</v>
      </c>
      <c r="G39" s="34"/>
      <c r="H39" s="34"/>
      <c r="I39" s="34"/>
      <c r="J39" s="34">
        <v>53215</v>
      </c>
    </row>
    <row r="40" spans="1:10" ht="15.75" x14ac:dyDescent="0.25">
      <c r="A40" s="17">
        <v>3225</v>
      </c>
      <c r="B40" s="30" t="s">
        <v>38</v>
      </c>
      <c r="C40" s="33">
        <f t="shared" si="3"/>
        <v>46000</v>
      </c>
      <c r="D40" s="34"/>
      <c r="E40" s="34">
        <v>6105</v>
      </c>
      <c r="F40" s="34">
        <v>19000</v>
      </c>
      <c r="G40" s="34"/>
      <c r="H40" s="34"/>
      <c r="I40" s="34"/>
      <c r="J40" s="34">
        <v>20895</v>
      </c>
    </row>
    <row r="41" spans="1:10" ht="31.5" x14ac:dyDescent="0.25">
      <c r="A41" s="17">
        <v>3227</v>
      </c>
      <c r="B41" s="30" t="s">
        <v>13</v>
      </c>
      <c r="C41" s="33">
        <f t="shared" si="3"/>
        <v>25000</v>
      </c>
      <c r="D41" s="34">
        <v>0</v>
      </c>
      <c r="E41" s="34">
        <v>0</v>
      </c>
      <c r="F41" s="34"/>
      <c r="G41" s="34"/>
      <c r="H41" s="34"/>
      <c r="I41" s="34"/>
      <c r="J41" s="34">
        <v>25000</v>
      </c>
    </row>
    <row r="42" spans="1:10" ht="15.75" x14ac:dyDescent="0.25">
      <c r="A42" s="18">
        <v>323</v>
      </c>
      <c r="B42" s="31" t="s">
        <v>49</v>
      </c>
      <c r="C42" s="33">
        <f>SUM(C43:C51)</f>
        <v>832762</v>
      </c>
      <c r="D42" s="33">
        <f t="shared" ref="D42:J42" si="6">SUM(D43:D51)</f>
        <v>2500</v>
      </c>
      <c r="E42" s="33">
        <f t="shared" si="6"/>
        <v>226872</v>
      </c>
      <c r="F42" s="33">
        <f t="shared" si="6"/>
        <v>172390</v>
      </c>
      <c r="G42" s="33">
        <f t="shared" si="6"/>
        <v>0</v>
      </c>
      <c r="H42" s="33">
        <f t="shared" si="6"/>
        <v>0</v>
      </c>
      <c r="I42" s="33">
        <f t="shared" si="6"/>
        <v>0</v>
      </c>
      <c r="J42" s="33">
        <f t="shared" si="6"/>
        <v>431000</v>
      </c>
    </row>
    <row r="43" spans="1:10" ht="31.5" x14ac:dyDescent="0.25">
      <c r="A43" s="17">
        <v>3231</v>
      </c>
      <c r="B43" s="30" t="s">
        <v>14</v>
      </c>
      <c r="C43" s="33">
        <f t="shared" ref="C43:C51" si="7">SUM(D43+E43+F43+G43+I43+J43)</f>
        <v>62797</v>
      </c>
      <c r="D43" s="34"/>
      <c r="E43" s="34">
        <v>27797</v>
      </c>
      <c r="F43" s="34"/>
      <c r="G43" s="34"/>
      <c r="H43" s="34"/>
      <c r="I43" s="34"/>
      <c r="J43" s="34">
        <v>35000</v>
      </c>
    </row>
    <row r="44" spans="1:10" ht="47.25" x14ac:dyDescent="0.25">
      <c r="A44" s="17">
        <v>3232</v>
      </c>
      <c r="B44" s="30" t="s">
        <v>15</v>
      </c>
      <c r="C44" s="33">
        <f t="shared" si="7"/>
        <v>128065</v>
      </c>
      <c r="D44" s="34"/>
      <c r="E44" s="34">
        <v>10065</v>
      </c>
      <c r="F44" s="34">
        <v>38000</v>
      </c>
      <c r="G44" s="34"/>
      <c r="H44" s="34"/>
      <c r="I44" s="34"/>
      <c r="J44" s="34">
        <v>80000</v>
      </c>
    </row>
    <row r="45" spans="1:10" ht="31.5" x14ac:dyDescent="0.25">
      <c r="A45" s="17">
        <v>3233</v>
      </c>
      <c r="B45" s="30" t="s">
        <v>16</v>
      </c>
      <c r="C45" s="33">
        <f t="shared" si="7"/>
        <v>4320</v>
      </c>
      <c r="D45" s="34"/>
      <c r="E45" s="34">
        <v>4320</v>
      </c>
      <c r="F45" s="34">
        <v>0</v>
      </c>
      <c r="G45" s="34"/>
      <c r="H45" s="34"/>
      <c r="I45" s="34"/>
      <c r="J45" s="34">
        <v>0</v>
      </c>
    </row>
    <row r="46" spans="1:10" ht="15.75" x14ac:dyDescent="0.25">
      <c r="A46" s="17">
        <v>3234</v>
      </c>
      <c r="B46" s="30" t="s">
        <v>17</v>
      </c>
      <c r="C46" s="33">
        <f t="shared" si="7"/>
        <v>205400</v>
      </c>
      <c r="D46" s="34"/>
      <c r="E46" s="34">
        <v>99345</v>
      </c>
      <c r="F46" s="34">
        <v>106055</v>
      </c>
      <c r="G46" s="34"/>
      <c r="H46" s="34"/>
      <c r="I46" s="34"/>
      <c r="J46" s="34">
        <v>0</v>
      </c>
    </row>
    <row r="47" spans="1:10" ht="31.5" x14ac:dyDescent="0.25">
      <c r="A47" s="17">
        <v>3235</v>
      </c>
      <c r="B47" s="30" t="s">
        <v>18</v>
      </c>
      <c r="C47" s="33">
        <f t="shared" si="7"/>
        <v>1500</v>
      </c>
      <c r="D47" s="34"/>
      <c r="E47" s="34">
        <v>0</v>
      </c>
      <c r="F47" s="34">
        <v>0</v>
      </c>
      <c r="G47" s="34"/>
      <c r="H47" s="34"/>
      <c r="I47" s="34"/>
      <c r="J47" s="34">
        <v>1500</v>
      </c>
    </row>
    <row r="48" spans="1:10" ht="31.5" x14ac:dyDescent="0.25">
      <c r="A48" s="17">
        <v>3236</v>
      </c>
      <c r="B48" s="30" t="s">
        <v>19</v>
      </c>
      <c r="C48" s="33">
        <f t="shared" si="7"/>
        <v>73500</v>
      </c>
      <c r="D48" s="34"/>
      <c r="E48" s="34">
        <v>70000</v>
      </c>
      <c r="F48" s="34">
        <v>0</v>
      </c>
      <c r="G48" s="34"/>
      <c r="H48" s="34"/>
      <c r="I48" s="34"/>
      <c r="J48" s="34">
        <v>3500</v>
      </c>
    </row>
    <row r="49" spans="1:10" ht="31.5" x14ac:dyDescent="0.25">
      <c r="A49" s="17">
        <v>3237</v>
      </c>
      <c r="B49" s="30" t="s">
        <v>20</v>
      </c>
      <c r="C49" s="33">
        <f t="shared" si="7"/>
        <v>283740</v>
      </c>
      <c r="D49" s="34">
        <v>2500</v>
      </c>
      <c r="E49" s="34">
        <v>6240</v>
      </c>
      <c r="F49" s="34">
        <v>25000</v>
      </c>
      <c r="G49" s="34"/>
      <c r="H49" s="34"/>
      <c r="I49" s="34"/>
      <c r="J49" s="34">
        <v>250000</v>
      </c>
    </row>
    <row r="50" spans="1:10" ht="15.75" x14ac:dyDescent="0.25">
      <c r="A50" s="17">
        <v>3238</v>
      </c>
      <c r="B50" s="30" t="s">
        <v>21</v>
      </c>
      <c r="C50" s="33">
        <f t="shared" si="7"/>
        <v>51800</v>
      </c>
      <c r="D50" s="34"/>
      <c r="E50" s="34">
        <v>3465</v>
      </c>
      <c r="F50" s="34">
        <v>3335</v>
      </c>
      <c r="G50" s="34"/>
      <c r="H50" s="34"/>
      <c r="I50" s="34"/>
      <c r="J50" s="34">
        <v>45000</v>
      </c>
    </row>
    <row r="51" spans="1:10" ht="15.75" x14ac:dyDescent="0.25">
      <c r="A51" s="17">
        <v>3239</v>
      </c>
      <c r="B51" s="30" t="s">
        <v>22</v>
      </c>
      <c r="C51" s="33">
        <f t="shared" si="7"/>
        <v>21640</v>
      </c>
      <c r="D51" s="34"/>
      <c r="E51" s="34">
        <v>5640</v>
      </c>
      <c r="F51" s="34">
        <v>0</v>
      </c>
      <c r="G51" s="34"/>
      <c r="H51" s="34"/>
      <c r="I51" s="34"/>
      <c r="J51" s="34">
        <v>16000</v>
      </c>
    </row>
    <row r="52" spans="1:10" ht="23.25" customHeight="1" x14ac:dyDescent="0.25">
      <c r="A52" s="18">
        <v>329</v>
      </c>
      <c r="B52" s="31" t="s">
        <v>50</v>
      </c>
      <c r="C52" s="33">
        <f>SUM(C53:C58)</f>
        <v>1088474</v>
      </c>
      <c r="D52" s="33">
        <f t="shared" ref="D52:J52" si="8">SUM(D53:D58)</f>
        <v>12732</v>
      </c>
      <c r="E52" s="33">
        <f t="shared" si="8"/>
        <v>154742</v>
      </c>
      <c r="F52" s="33">
        <f t="shared" si="8"/>
        <v>82000</v>
      </c>
      <c r="G52" s="33">
        <f t="shared" si="8"/>
        <v>135000</v>
      </c>
      <c r="H52" s="33">
        <f t="shared" si="8"/>
        <v>37000</v>
      </c>
      <c r="I52" s="33">
        <f t="shared" si="8"/>
        <v>0</v>
      </c>
      <c r="J52" s="33">
        <f t="shared" si="8"/>
        <v>675000</v>
      </c>
    </row>
    <row r="53" spans="1:10" ht="15.75" x14ac:dyDescent="0.25">
      <c r="A53" s="17">
        <v>3291</v>
      </c>
      <c r="B53" s="30" t="s">
        <v>34</v>
      </c>
      <c r="C53" s="34">
        <f>SUM(D53+E53+F53+G53+I53+J53)</f>
        <v>60351</v>
      </c>
      <c r="D53" s="34">
        <v>0</v>
      </c>
      <c r="E53" s="34">
        <v>60351</v>
      </c>
      <c r="F53" s="34">
        <v>0</v>
      </c>
      <c r="G53" s="34">
        <v>0</v>
      </c>
      <c r="H53" s="34"/>
      <c r="I53" s="34">
        <v>0</v>
      </c>
      <c r="J53" s="34">
        <v>0</v>
      </c>
    </row>
    <row r="54" spans="1:10" ht="15.75" x14ac:dyDescent="0.25">
      <c r="A54" s="17">
        <v>3292</v>
      </c>
      <c r="B54" s="30" t="s">
        <v>23</v>
      </c>
      <c r="C54" s="34">
        <f>SUM(D54+E54+F54+G54+I54+J54)</f>
        <v>13066</v>
      </c>
      <c r="D54" s="34">
        <v>0</v>
      </c>
      <c r="E54" s="34">
        <v>3066</v>
      </c>
      <c r="F54" s="34">
        <v>0</v>
      </c>
      <c r="G54" s="34">
        <v>0</v>
      </c>
      <c r="H54" s="34"/>
      <c r="I54" s="34">
        <v>0</v>
      </c>
      <c r="J54" s="34">
        <v>10000</v>
      </c>
    </row>
    <row r="55" spans="1:10" ht="15.75" x14ac:dyDescent="0.25">
      <c r="A55" s="17">
        <v>3293</v>
      </c>
      <c r="B55" s="30" t="s">
        <v>24</v>
      </c>
      <c r="C55" s="34">
        <f>SUM(D55+E55+F55+G55+I55+J55)</f>
        <v>56500</v>
      </c>
      <c r="D55" s="34">
        <v>1500</v>
      </c>
      <c r="E55" s="34">
        <v>3000</v>
      </c>
      <c r="F55" s="34">
        <v>2000</v>
      </c>
      <c r="G55" s="34">
        <v>0</v>
      </c>
      <c r="H55" s="34">
        <v>8000</v>
      </c>
      <c r="I55" s="34">
        <v>0</v>
      </c>
      <c r="J55" s="34">
        <v>50000</v>
      </c>
    </row>
    <row r="56" spans="1:10" ht="15.75" x14ac:dyDescent="0.25">
      <c r="A56" s="17">
        <v>3294</v>
      </c>
      <c r="B56" s="30" t="s">
        <v>25</v>
      </c>
      <c r="C56" s="34">
        <f>SUM(D56+E56+F56+G56+I56+J56)</f>
        <v>115540</v>
      </c>
      <c r="D56" s="34"/>
      <c r="E56" s="34">
        <v>540</v>
      </c>
      <c r="F56" s="34">
        <v>0</v>
      </c>
      <c r="G56" s="34">
        <v>0</v>
      </c>
      <c r="H56" s="34"/>
      <c r="I56" s="34">
        <v>0</v>
      </c>
      <c r="J56" s="34">
        <v>115000</v>
      </c>
    </row>
    <row r="57" spans="1:10" ht="15.75" x14ac:dyDescent="0.25">
      <c r="A57" s="17">
        <v>3295</v>
      </c>
      <c r="B57" s="30" t="s">
        <v>56</v>
      </c>
      <c r="C57" s="34">
        <f>SUM(D57+E57+F57+G57+I57+J57)</f>
        <v>11232</v>
      </c>
      <c r="D57" s="34">
        <v>11232</v>
      </c>
      <c r="E57" s="34">
        <v>0</v>
      </c>
      <c r="F57" s="34">
        <v>0</v>
      </c>
      <c r="G57" s="34">
        <v>0</v>
      </c>
      <c r="H57" s="34"/>
      <c r="I57" s="34">
        <v>0</v>
      </c>
      <c r="J57" s="34">
        <v>0</v>
      </c>
    </row>
    <row r="58" spans="1:10" ht="31.5" x14ac:dyDescent="0.25">
      <c r="A58" s="17">
        <v>3299</v>
      </c>
      <c r="B58" s="30" t="s">
        <v>36</v>
      </c>
      <c r="C58" s="34">
        <f>SUM(D58+E58+F58+G58+H58+I58+J58)</f>
        <v>831785</v>
      </c>
      <c r="D58" s="34"/>
      <c r="E58" s="34">
        <v>87785</v>
      </c>
      <c r="F58" s="34">
        <v>80000</v>
      </c>
      <c r="G58" s="34">
        <v>135000</v>
      </c>
      <c r="H58" s="34">
        <v>29000</v>
      </c>
      <c r="I58" s="34"/>
      <c r="J58" s="34">
        <v>500000</v>
      </c>
    </row>
    <row r="59" spans="1:10" ht="20.25" customHeight="1" x14ac:dyDescent="0.25">
      <c r="A59" s="19">
        <v>34</v>
      </c>
      <c r="B59" s="28" t="s">
        <v>26</v>
      </c>
      <c r="C59" s="13">
        <f t="shared" ref="C59:J59" si="9">SUM(C60)</f>
        <v>30825</v>
      </c>
      <c r="D59" s="13">
        <f t="shared" si="9"/>
        <v>0</v>
      </c>
      <c r="E59" s="13">
        <f t="shared" si="9"/>
        <v>9825</v>
      </c>
      <c r="F59" s="13">
        <f t="shared" si="9"/>
        <v>0</v>
      </c>
      <c r="G59" s="13">
        <f t="shared" si="9"/>
        <v>0</v>
      </c>
      <c r="H59" s="13">
        <f t="shared" si="9"/>
        <v>0</v>
      </c>
      <c r="I59" s="13">
        <f t="shared" si="9"/>
        <v>0</v>
      </c>
      <c r="J59" s="13">
        <f t="shared" si="9"/>
        <v>21000</v>
      </c>
    </row>
    <row r="60" spans="1:10" ht="27" customHeight="1" x14ac:dyDescent="0.25">
      <c r="A60" s="11">
        <v>343</v>
      </c>
      <c r="B60" s="32" t="s">
        <v>51</v>
      </c>
      <c r="C60" s="33">
        <f>SUM(D60+E60+F60+G60+I60+J60)</f>
        <v>30825</v>
      </c>
      <c r="D60" s="33">
        <f t="shared" ref="D60:J60" si="10">SUM(D61:D63)</f>
        <v>0</v>
      </c>
      <c r="E60" s="33">
        <f t="shared" si="10"/>
        <v>9825</v>
      </c>
      <c r="F60" s="33">
        <f t="shared" si="10"/>
        <v>0</v>
      </c>
      <c r="G60" s="33">
        <f t="shared" si="10"/>
        <v>0</v>
      </c>
      <c r="H60" s="33">
        <f t="shared" si="10"/>
        <v>0</v>
      </c>
      <c r="I60" s="33">
        <f t="shared" si="10"/>
        <v>0</v>
      </c>
      <c r="J60" s="33">
        <f t="shared" si="10"/>
        <v>21000</v>
      </c>
    </row>
    <row r="61" spans="1:10" ht="21.75" customHeight="1" x14ac:dyDescent="0.25">
      <c r="A61" s="17">
        <v>3431</v>
      </c>
      <c r="B61" s="30" t="s">
        <v>41</v>
      </c>
      <c r="C61" s="33">
        <f>SUM(D61+E61+F61+G61+I61+J61)</f>
        <v>24305</v>
      </c>
      <c r="D61" s="33"/>
      <c r="E61" s="34">
        <v>4305</v>
      </c>
      <c r="F61" s="34">
        <v>0</v>
      </c>
      <c r="G61" s="34"/>
      <c r="H61" s="34"/>
      <c r="I61" s="34"/>
      <c r="J61" s="34">
        <v>20000</v>
      </c>
    </row>
    <row r="62" spans="1:10" ht="24" customHeight="1" x14ac:dyDescent="0.25">
      <c r="A62" s="17">
        <v>3433</v>
      </c>
      <c r="B62" s="30" t="s">
        <v>27</v>
      </c>
      <c r="C62" s="33">
        <f>SUM(D62+E62+F62+G62+I62+J62)</f>
        <v>3260</v>
      </c>
      <c r="D62" s="33"/>
      <c r="E62" s="34">
        <v>2760</v>
      </c>
      <c r="F62" s="34">
        <v>0</v>
      </c>
      <c r="G62" s="34"/>
      <c r="H62" s="34"/>
      <c r="I62" s="34"/>
      <c r="J62" s="34">
        <v>500</v>
      </c>
    </row>
    <row r="63" spans="1:10" ht="31.5" x14ac:dyDescent="0.25">
      <c r="A63" s="17">
        <v>3434</v>
      </c>
      <c r="B63" s="30" t="s">
        <v>28</v>
      </c>
      <c r="C63" s="33">
        <f>SUM(D63+E63+F63+G63+I63+J63)</f>
        <v>3260</v>
      </c>
      <c r="D63" s="33"/>
      <c r="E63" s="34">
        <v>2760</v>
      </c>
      <c r="F63" s="34">
        <v>0</v>
      </c>
      <c r="G63" s="34"/>
      <c r="H63" s="34"/>
      <c r="I63" s="34"/>
      <c r="J63" s="34">
        <v>500</v>
      </c>
    </row>
    <row r="64" spans="1:10" ht="35.25" customHeight="1" x14ac:dyDescent="0.25">
      <c r="A64" s="19">
        <v>42</v>
      </c>
      <c r="B64" s="28" t="s">
        <v>39</v>
      </c>
      <c r="C64" s="13">
        <f>SUM(C65+C67+C72)</f>
        <v>791600</v>
      </c>
      <c r="D64" s="13">
        <f t="shared" ref="D64:J64" si="11">SUM(D65+D67+D72)</f>
        <v>0</v>
      </c>
      <c r="E64" s="13">
        <f t="shared" si="11"/>
        <v>2600</v>
      </c>
      <c r="F64" s="13">
        <f t="shared" si="11"/>
        <v>184000</v>
      </c>
      <c r="G64" s="13">
        <f t="shared" si="11"/>
        <v>0</v>
      </c>
      <c r="H64" s="13">
        <f t="shared" si="11"/>
        <v>0</v>
      </c>
      <c r="I64" s="13">
        <f t="shared" si="11"/>
        <v>2000</v>
      </c>
      <c r="J64" s="13">
        <f t="shared" si="11"/>
        <v>603000</v>
      </c>
    </row>
    <row r="65" spans="1:10" ht="25.5" customHeight="1" x14ac:dyDescent="0.25">
      <c r="A65" s="11">
        <v>421</v>
      </c>
      <c r="B65" s="32" t="s">
        <v>52</v>
      </c>
      <c r="C65" s="33">
        <f>SUM(D65+E65+F65+G65+I65+J65)</f>
        <v>325000</v>
      </c>
      <c r="D65" s="33">
        <f t="shared" ref="D65:I65" si="12">SUM(D66)</f>
        <v>0</v>
      </c>
      <c r="E65" s="33">
        <f t="shared" si="12"/>
        <v>0</v>
      </c>
      <c r="F65" s="33">
        <f t="shared" si="12"/>
        <v>75000</v>
      </c>
      <c r="G65" s="33">
        <f t="shared" si="12"/>
        <v>0</v>
      </c>
      <c r="H65" s="33"/>
      <c r="I65" s="33">
        <f t="shared" si="12"/>
        <v>0</v>
      </c>
      <c r="J65" s="33">
        <f>SUM(J66)</f>
        <v>250000</v>
      </c>
    </row>
    <row r="66" spans="1:10" ht="24.75" customHeight="1" x14ac:dyDescent="0.25">
      <c r="A66" s="17">
        <v>4212</v>
      </c>
      <c r="B66" s="30" t="s">
        <v>29</v>
      </c>
      <c r="C66" s="33">
        <f>SUM(D66+E66+F66+G66+I66+J66)</f>
        <v>325000</v>
      </c>
      <c r="D66" s="33"/>
      <c r="E66" s="34">
        <v>0</v>
      </c>
      <c r="F66" s="34">
        <v>75000</v>
      </c>
      <c r="G66" s="34"/>
      <c r="H66" s="34"/>
      <c r="I66" s="34"/>
      <c r="J66" s="34">
        <v>250000</v>
      </c>
    </row>
    <row r="67" spans="1:10" ht="31.5" customHeight="1" x14ac:dyDescent="0.25">
      <c r="A67" s="18">
        <v>422</v>
      </c>
      <c r="B67" s="30" t="s">
        <v>53</v>
      </c>
      <c r="C67" s="33">
        <f>SUM(D67+E67+F67+G67+I67+J67)</f>
        <v>422000</v>
      </c>
      <c r="D67" s="33">
        <f t="shared" ref="D67:I67" si="13">SUM(D68:D71)</f>
        <v>0</v>
      </c>
      <c r="E67" s="33">
        <f t="shared" si="13"/>
        <v>0</v>
      </c>
      <c r="F67" s="33">
        <f t="shared" si="13"/>
        <v>94000</v>
      </c>
      <c r="G67" s="33">
        <f t="shared" si="13"/>
        <v>0</v>
      </c>
      <c r="H67" s="33">
        <f t="shared" si="13"/>
        <v>0</v>
      </c>
      <c r="I67" s="33">
        <f t="shared" si="13"/>
        <v>0</v>
      </c>
      <c r="J67" s="33">
        <f>SUM(J68:J71)</f>
        <v>328000</v>
      </c>
    </row>
    <row r="68" spans="1:10" ht="34.5" customHeight="1" x14ac:dyDescent="0.25">
      <c r="A68" s="17">
        <v>4221</v>
      </c>
      <c r="B68" s="30" t="s">
        <v>30</v>
      </c>
      <c r="C68" s="33">
        <f>SUM(D68+E68+F68+G68+I68+J68)</f>
        <v>341000</v>
      </c>
      <c r="D68" s="34"/>
      <c r="E68" s="34">
        <v>0</v>
      </c>
      <c r="F68" s="34">
        <v>55000</v>
      </c>
      <c r="G68" s="34"/>
      <c r="H68" s="34"/>
      <c r="I68" s="34"/>
      <c r="J68" s="34">
        <v>286000</v>
      </c>
    </row>
    <row r="69" spans="1:10" ht="33" customHeight="1" x14ac:dyDescent="0.25">
      <c r="A69" s="17">
        <v>4222</v>
      </c>
      <c r="B69" s="30" t="s">
        <v>60</v>
      </c>
      <c r="C69" s="33">
        <f>SUM(D69+E69+F69+G69+H69+I69+J69)</f>
        <v>12000</v>
      </c>
      <c r="D69" s="34"/>
      <c r="E69" s="34"/>
      <c r="F69" s="34"/>
      <c r="G69" s="34"/>
      <c r="H69" s="34"/>
      <c r="I69" s="34"/>
      <c r="J69" s="34">
        <v>12000</v>
      </c>
    </row>
    <row r="70" spans="1:10" ht="34.5" customHeight="1" x14ac:dyDescent="0.25">
      <c r="A70" s="17">
        <v>4224</v>
      </c>
      <c r="B70" s="30" t="s">
        <v>54</v>
      </c>
      <c r="C70" s="33">
        <f>SUM(D70+E70+F70+G70+I70+J70)</f>
        <v>39000</v>
      </c>
      <c r="D70" s="34"/>
      <c r="E70" s="34"/>
      <c r="F70" s="34">
        <v>39000</v>
      </c>
      <c r="G70" s="34"/>
      <c r="H70" s="34"/>
      <c r="I70" s="34"/>
      <c r="J70" s="34">
        <v>0</v>
      </c>
    </row>
    <row r="71" spans="1:10" ht="42.75" customHeight="1" x14ac:dyDescent="0.25">
      <c r="A71" s="17">
        <v>4223</v>
      </c>
      <c r="B71" s="30" t="s">
        <v>61</v>
      </c>
      <c r="C71" s="33">
        <f>SUM(D71+E71+F71+G71+I71+J71)</f>
        <v>30000</v>
      </c>
      <c r="D71" s="34"/>
      <c r="E71" s="34"/>
      <c r="F71" s="34">
        <v>0</v>
      </c>
      <c r="G71" s="34"/>
      <c r="H71" s="34"/>
      <c r="I71" s="34"/>
      <c r="J71" s="34">
        <v>30000</v>
      </c>
    </row>
    <row r="72" spans="1:10" ht="33" customHeight="1" x14ac:dyDescent="0.25">
      <c r="A72" s="18">
        <v>424</v>
      </c>
      <c r="B72" s="30" t="s">
        <v>31</v>
      </c>
      <c r="C72" s="33">
        <f>SUM(D72+E72+F72+G72+I72+J72)</f>
        <v>44600</v>
      </c>
      <c r="D72" s="33">
        <f t="shared" ref="D72:J72" si="14">SUM(D73)</f>
        <v>0</v>
      </c>
      <c r="E72" s="33">
        <f t="shared" si="14"/>
        <v>2600</v>
      </c>
      <c r="F72" s="33">
        <f t="shared" si="14"/>
        <v>15000</v>
      </c>
      <c r="G72" s="33">
        <f t="shared" si="14"/>
        <v>0</v>
      </c>
      <c r="H72" s="33">
        <f t="shared" si="14"/>
        <v>0</v>
      </c>
      <c r="I72" s="33">
        <f t="shared" si="14"/>
        <v>2000</v>
      </c>
      <c r="J72" s="33">
        <f t="shared" si="14"/>
        <v>25000</v>
      </c>
    </row>
    <row r="73" spans="1:10" ht="15.75" x14ac:dyDescent="0.25">
      <c r="A73" s="17">
        <v>4241</v>
      </c>
      <c r="B73" s="30" t="s">
        <v>31</v>
      </c>
      <c r="C73" s="33">
        <f>SUM(D73+E73+F73+G73+I73+J73)</f>
        <v>44600</v>
      </c>
      <c r="D73" s="33"/>
      <c r="E73" s="34">
        <v>2600</v>
      </c>
      <c r="F73" s="34">
        <v>15000</v>
      </c>
      <c r="G73" s="34"/>
      <c r="H73" s="34"/>
      <c r="I73" s="34">
        <v>2000</v>
      </c>
      <c r="J73" s="34">
        <v>25000</v>
      </c>
    </row>
    <row r="74" spans="1:10" x14ac:dyDescent="0.25">
      <c r="A74" s="20"/>
      <c r="B74" s="21" t="s">
        <v>59</v>
      </c>
      <c r="C74" s="22">
        <f>SUM(C64+C59+C29+C19)</f>
        <v>20651898</v>
      </c>
      <c r="D74" s="22">
        <f>SUM(D64+D59+D29+D19)</f>
        <v>13607342</v>
      </c>
      <c r="E74" s="22">
        <f>SUM(E64+E59+E29)</f>
        <v>1880965</v>
      </c>
      <c r="F74" s="22">
        <f>SUM(F64+F59+F29+F19)</f>
        <v>526285</v>
      </c>
      <c r="G74" s="22">
        <f>SUM(G64+G29)</f>
        <v>250000</v>
      </c>
      <c r="H74" s="22">
        <f>SUM(H64+H59+H29+H19)</f>
        <v>137000</v>
      </c>
      <c r="I74" s="22">
        <f>SUM(I64+I29)</f>
        <v>2000</v>
      </c>
      <c r="J74" s="22">
        <f>SUM(J64+J59+J29+J19)</f>
        <v>4248306</v>
      </c>
    </row>
    <row r="75" spans="1:10" ht="15.75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</row>
    <row r="76" spans="1:10" ht="15.75" x14ac:dyDescent="0.25">
      <c r="A76" s="8" t="s">
        <v>80</v>
      </c>
      <c r="B76" s="8" t="s">
        <v>86</v>
      </c>
      <c r="C76" s="8"/>
      <c r="D76" s="8"/>
      <c r="E76" s="8"/>
      <c r="F76" s="8"/>
      <c r="G76" s="8"/>
      <c r="H76" s="8"/>
      <c r="I76" s="8"/>
      <c r="J76" s="8"/>
    </row>
    <row r="77" spans="1:10" ht="15.75" x14ac:dyDescent="0.25">
      <c r="A77" s="7" t="s">
        <v>81</v>
      </c>
      <c r="B77" s="8" t="s">
        <v>87</v>
      </c>
      <c r="C77" s="8"/>
      <c r="D77" s="8"/>
      <c r="E77" s="8"/>
      <c r="F77" s="8"/>
      <c r="G77" s="8"/>
      <c r="H77" s="8"/>
      <c r="I77" s="8"/>
      <c r="J77" s="8"/>
    </row>
    <row r="78" spans="1:10" ht="15.75" x14ac:dyDescent="0.25">
      <c r="A78" s="7"/>
      <c r="B78" s="8"/>
      <c r="C78" s="8"/>
      <c r="D78" s="8"/>
      <c r="E78" s="8"/>
      <c r="F78" s="8"/>
      <c r="G78" s="8"/>
      <c r="H78" s="8"/>
      <c r="I78" s="8"/>
      <c r="J78" s="8"/>
    </row>
    <row r="79" spans="1:10" ht="15.75" x14ac:dyDescent="0.25">
      <c r="A79" s="6"/>
      <c r="B79" s="5"/>
      <c r="C79" s="5"/>
      <c r="D79" s="5"/>
      <c r="E79" s="5" t="s">
        <v>78</v>
      </c>
      <c r="F79" s="10"/>
      <c r="G79" s="69" t="s">
        <v>32</v>
      </c>
      <c r="H79" s="47"/>
      <c r="I79" s="72" t="s">
        <v>33</v>
      </c>
      <c r="J79" s="72"/>
    </row>
    <row r="80" spans="1:10" ht="15.75" x14ac:dyDescent="0.25">
      <c r="A80" s="73" t="s">
        <v>88</v>
      </c>
      <c r="B80" s="73"/>
      <c r="C80" s="5"/>
      <c r="D80" s="5"/>
      <c r="E80" s="5"/>
      <c r="F80" s="5"/>
      <c r="G80" s="5"/>
      <c r="H80" s="47"/>
      <c r="I80" s="5"/>
      <c r="J80" s="5"/>
    </row>
    <row r="81" spans="1:10" ht="15.75" x14ac:dyDescent="0.25">
      <c r="A81" s="4"/>
      <c r="B81" s="5"/>
      <c r="C81" s="5"/>
      <c r="D81" s="5"/>
      <c r="E81" s="5" t="s">
        <v>79</v>
      </c>
      <c r="F81" s="5"/>
      <c r="G81" s="5"/>
      <c r="H81" s="47"/>
      <c r="I81" s="5"/>
      <c r="J81" s="5"/>
    </row>
    <row r="82" spans="1:10" ht="15.75" x14ac:dyDescent="0.25">
      <c r="A82" s="4"/>
      <c r="B82" s="5"/>
      <c r="C82" s="5"/>
      <c r="D82" s="5"/>
      <c r="E82" s="5"/>
      <c r="F82" s="5"/>
      <c r="G82" s="5"/>
      <c r="H82" s="47"/>
      <c r="I82" s="72"/>
      <c r="J82" s="72"/>
    </row>
    <row r="83" spans="1:10" ht="15.75" x14ac:dyDescent="0.25">
      <c r="A83" s="4"/>
      <c r="B83" s="5"/>
      <c r="C83" s="5"/>
      <c r="D83" s="5"/>
      <c r="E83" s="5"/>
      <c r="F83" s="5"/>
      <c r="G83" s="5"/>
      <c r="H83" s="47"/>
      <c r="I83" s="48" t="s">
        <v>85</v>
      </c>
      <c r="J83" s="48"/>
    </row>
    <row r="84" spans="1:10" ht="15.75" x14ac:dyDescent="0.25">
      <c r="A84" s="4"/>
      <c r="B84" s="5"/>
      <c r="C84" s="5"/>
      <c r="D84" s="5"/>
      <c r="E84" s="5"/>
      <c r="F84" s="5"/>
      <c r="G84" s="5"/>
      <c r="H84" s="47"/>
      <c r="I84" s="5"/>
      <c r="J84" s="5"/>
    </row>
    <row r="85" spans="1:10" ht="15.75" x14ac:dyDescent="0.25">
      <c r="A85" s="4"/>
      <c r="B85" s="5"/>
      <c r="C85" s="5"/>
      <c r="D85" s="5"/>
      <c r="E85" s="5"/>
      <c r="F85" s="5"/>
      <c r="G85" s="5"/>
      <c r="H85" s="47"/>
      <c r="I85" s="5"/>
      <c r="J85" s="5"/>
    </row>
    <row r="86" spans="1:10" ht="15.75" x14ac:dyDescent="0.25">
      <c r="A86" s="4"/>
      <c r="B86" s="5"/>
      <c r="C86" s="5"/>
      <c r="D86" s="5"/>
      <c r="E86" s="5"/>
      <c r="F86" s="5"/>
      <c r="G86" s="5"/>
      <c r="H86" s="47"/>
      <c r="I86" s="5"/>
      <c r="J86" s="5"/>
    </row>
  </sheetData>
  <mergeCells count="4">
    <mergeCell ref="D1:M1"/>
    <mergeCell ref="I82:J82"/>
    <mergeCell ref="I79:J79"/>
    <mergeCell ref="A80:B80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FIN.PLAN 2017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2016-12-28T11:19:59Z</cp:lastPrinted>
  <dcterms:created xsi:type="dcterms:W3CDTF">2016-12-12T11:39:54Z</dcterms:created>
  <dcterms:modified xsi:type="dcterms:W3CDTF">2017-01-11T10:34:07Z</dcterms:modified>
</cp:coreProperties>
</file>